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běnka\Documents\PROJEKTY\Vrátkov\KANALIZACE_ZSD 2018\Kontrolní rozpočet\"/>
    </mc:Choice>
  </mc:AlternateContent>
  <bookViews>
    <workbookView xWindow="360" yWindow="270" windowWidth="18735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SO 01" sheetId="12" r:id="rId4"/>
    <sheet name="SO 02 " sheetId="14" r:id="rId5"/>
    <sheet name="SO 03" sheetId="15" r:id="rId6"/>
    <sheet name="SO 04" sheetId="16" r:id="rId7"/>
  </sheets>
  <externalReferences>
    <externalReference r:id="rId8"/>
    <externalReference r:id="rId9"/>
    <externalReference r:id="rId10"/>
    <externalReference r:id="rId11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 localSheetId="4">[2]Stavba!$J$29</definedName>
    <definedName name="Mena" localSheetId="5">[3]Stavba!$J$29</definedName>
    <definedName name="Mena" localSheetId="6">[4]Stavba!$J$29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01'!$A$1:$U$142</definedName>
    <definedName name="_xlnm.Print_Area" localSheetId="4">'SO 02 '!$A$1:$U$158</definedName>
    <definedName name="_xlnm.Print_Area" localSheetId="5">'SO 03'!$A$1:$U$50</definedName>
    <definedName name="_xlnm.Print_Area" localSheetId="6">'SO 04'!$A$1:$U$93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 localSheetId="4">#REF!</definedName>
    <definedName name="PocetMJ" localSheetId="5">#REF!</definedName>
    <definedName name="PocetMJ" localSheetId="6">#REF!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 localSheetId="4">#REF!</definedName>
    <definedName name="SloupecCC" localSheetId="5">#REF!</definedName>
    <definedName name="SloupecCC" localSheetId="6">#REF!</definedName>
    <definedName name="SloupecCC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>#REF!</definedName>
    <definedName name="SloupecJC" localSheetId="4">#REF!</definedName>
    <definedName name="SloupecJC" localSheetId="5">#REF!</definedName>
    <definedName name="SloupecJC" localSheetId="6">#REF!</definedName>
    <definedName name="SloupecJC">#REF!</definedName>
    <definedName name="SloupecMJ" localSheetId="4">#REF!</definedName>
    <definedName name="SloupecMJ" localSheetId="5">#REF!</definedName>
    <definedName name="SloupecMJ" localSheetId="6">#REF!</definedName>
    <definedName name="SloupecMJ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>#REF!</definedName>
    <definedName name="SloupecPC" localSheetId="4">#REF!</definedName>
    <definedName name="SloupecPC" localSheetId="5">#REF!</definedName>
    <definedName name="SloupecPC" localSheetId="6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U91" i="16" l="1"/>
  <c r="Q91" i="16"/>
  <c r="O91" i="16"/>
  <c r="M91" i="16"/>
  <c r="K91" i="16"/>
  <c r="I91" i="16"/>
  <c r="U90" i="16"/>
  <c r="Q90" i="16"/>
  <c r="O90" i="16"/>
  <c r="M90" i="16"/>
  <c r="K90" i="16"/>
  <c r="I90" i="16"/>
  <c r="U89" i="16"/>
  <c r="Q89" i="16"/>
  <c r="O89" i="16"/>
  <c r="M89" i="16"/>
  <c r="K89" i="16"/>
  <c r="I89" i="16"/>
  <c r="U88" i="16"/>
  <c r="Q88" i="16"/>
  <c r="O88" i="16"/>
  <c r="M88" i="16"/>
  <c r="K88" i="16"/>
  <c r="I88" i="16"/>
  <c r="U87" i="16"/>
  <c r="Q87" i="16"/>
  <c r="O87" i="16"/>
  <c r="M87" i="16"/>
  <c r="K87" i="16"/>
  <c r="I87" i="16"/>
  <c r="U86" i="16"/>
  <c r="U85" i="16" s="1"/>
  <c r="Q86" i="16"/>
  <c r="Q85" i="16" s="1"/>
  <c r="O86" i="16"/>
  <c r="O85" i="16" s="1"/>
  <c r="M86" i="16"/>
  <c r="M85" i="16" s="1"/>
  <c r="K86" i="16"/>
  <c r="K85" i="16" s="1"/>
  <c r="I86" i="16"/>
  <c r="I85" i="16" s="1"/>
  <c r="G85" i="16"/>
  <c r="U84" i="16"/>
  <c r="Q84" i="16"/>
  <c r="O84" i="16"/>
  <c r="M84" i="16"/>
  <c r="K84" i="16"/>
  <c r="I84" i="16"/>
  <c r="U83" i="16"/>
  <c r="Q83" i="16"/>
  <c r="O83" i="16"/>
  <c r="M83" i="16"/>
  <c r="K83" i="16"/>
  <c r="I83" i="16"/>
  <c r="I82" i="16" s="1"/>
  <c r="U82" i="16"/>
  <c r="Q82" i="16"/>
  <c r="O82" i="16"/>
  <c r="M82" i="16"/>
  <c r="K82" i="16"/>
  <c r="G82" i="16"/>
  <c r="U81" i="16"/>
  <c r="Q81" i="16"/>
  <c r="O81" i="16"/>
  <c r="M81" i="16"/>
  <c r="K81" i="16"/>
  <c r="K80" i="16" s="1"/>
  <c r="I81" i="16"/>
  <c r="U80" i="16"/>
  <c r="Q80" i="16"/>
  <c r="O80" i="16"/>
  <c r="M80" i="16"/>
  <c r="I80" i="16"/>
  <c r="G80" i="16"/>
  <c r="U79" i="16"/>
  <c r="Q79" i="16"/>
  <c r="O79" i="16"/>
  <c r="M79" i="16"/>
  <c r="M78" i="16" s="1"/>
  <c r="K79" i="16"/>
  <c r="I79" i="16"/>
  <c r="U78" i="16"/>
  <c r="Q78" i="16"/>
  <c r="O78" i="16"/>
  <c r="K78" i="16"/>
  <c r="I78" i="16"/>
  <c r="G78" i="16"/>
  <c r="U77" i="16"/>
  <c r="Q77" i="16"/>
  <c r="O77" i="16"/>
  <c r="M77" i="16"/>
  <c r="K77" i="16"/>
  <c r="I77" i="16"/>
  <c r="U76" i="16"/>
  <c r="Q76" i="16"/>
  <c r="O76" i="16"/>
  <c r="M76" i="16"/>
  <c r="K76" i="16"/>
  <c r="I76" i="16"/>
  <c r="U75" i="16"/>
  <c r="Q75" i="16"/>
  <c r="O75" i="16"/>
  <c r="M75" i="16"/>
  <c r="K75" i="16"/>
  <c r="I75" i="16"/>
  <c r="U74" i="16"/>
  <c r="U73" i="16" s="1"/>
  <c r="Q74" i="16"/>
  <c r="Q73" i="16" s="1"/>
  <c r="O74" i="16"/>
  <c r="M74" i="16"/>
  <c r="M73" i="16" s="1"/>
  <c r="K74" i="16"/>
  <c r="K73" i="16" s="1"/>
  <c r="I74" i="16"/>
  <c r="I73" i="16" s="1"/>
  <c r="O73" i="16"/>
  <c r="G73" i="16"/>
  <c r="U72" i="16"/>
  <c r="Q72" i="16"/>
  <c r="O72" i="16"/>
  <c r="M72" i="16"/>
  <c r="K72" i="16"/>
  <c r="I72" i="16"/>
  <c r="U71" i="16"/>
  <c r="Q71" i="16"/>
  <c r="Q70" i="16" s="1"/>
  <c r="O71" i="16"/>
  <c r="M71" i="16"/>
  <c r="K71" i="16"/>
  <c r="I71" i="16"/>
  <c r="I70" i="16" s="1"/>
  <c r="U70" i="16"/>
  <c r="O70" i="16"/>
  <c r="M70" i="16"/>
  <c r="K70" i="16"/>
  <c r="G70" i="16"/>
  <c r="U69" i="16"/>
  <c r="Q69" i="16"/>
  <c r="O69" i="16"/>
  <c r="M69" i="16"/>
  <c r="K69" i="16"/>
  <c r="I69" i="16"/>
  <c r="U68" i="16"/>
  <c r="Q68" i="16"/>
  <c r="O68" i="16"/>
  <c r="M68" i="16"/>
  <c r="K68" i="16"/>
  <c r="I68" i="16"/>
  <c r="U67" i="16"/>
  <c r="Q67" i="16"/>
  <c r="O67" i="16"/>
  <c r="M67" i="16"/>
  <c r="K67" i="16"/>
  <c r="I67" i="16"/>
  <c r="U66" i="16"/>
  <c r="Q66" i="16"/>
  <c r="O66" i="16"/>
  <c r="M66" i="16"/>
  <c r="K66" i="16"/>
  <c r="I66" i="16"/>
  <c r="U65" i="16"/>
  <c r="Q65" i="16"/>
  <c r="O65" i="16"/>
  <c r="M65" i="16"/>
  <c r="K65" i="16"/>
  <c r="I65" i="16"/>
  <c r="U64" i="16"/>
  <c r="Q64" i="16"/>
  <c r="O64" i="16"/>
  <c r="M64" i="16"/>
  <c r="K64" i="16"/>
  <c r="I64" i="16"/>
  <c r="U63" i="16"/>
  <c r="Q63" i="16"/>
  <c r="O63" i="16"/>
  <c r="M63" i="16"/>
  <c r="K63" i="16"/>
  <c r="I63" i="16"/>
  <c r="U62" i="16"/>
  <c r="Q62" i="16"/>
  <c r="O62" i="16"/>
  <c r="M62" i="16"/>
  <c r="K62" i="16"/>
  <c r="I62" i="16"/>
  <c r="U61" i="16"/>
  <c r="Q61" i="16"/>
  <c r="O61" i="16"/>
  <c r="M61" i="16"/>
  <c r="K61" i="16"/>
  <c r="I61" i="16"/>
  <c r="U60" i="16"/>
  <c r="Q60" i="16"/>
  <c r="O60" i="16"/>
  <c r="M60" i="16"/>
  <c r="K60" i="16"/>
  <c r="I60" i="16"/>
  <c r="U59" i="16"/>
  <c r="Q59" i="16"/>
  <c r="O59" i="16"/>
  <c r="M59" i="16"/>
  <c r="K59" i="16"/>
  <c r="I59" i="16"/>
  <c r="U58" i="16"/>
  <c r="Q58" i="16"/>
  <c r="O58" i="16"/>
  <c r="M58" i="16"/>
  <c r="K58" i="16"/>
  <c r="I58" i="16"/>
  <c r="U57" i="16"/>
  <c r="Q57" i="16"/>
  <c r="O57" i="16"/>
  <c r="M57" i="16"/>
  <c r="K57" i="16"/>
  <c r="I57" i="16"/>
  <c r="U56" i="16"/>
  <c r="Q56" i="16"/>
  <c r="O56" i="16"/>
  <c r="M56" i="16"/>
  <c r="K56" i="16"/>
  <c r="I56" i="16"/>
  <c r="U55" i="16"/>
  <c r="Q55" i="16"/>
  <c r="O55" i="16"/>
  <c r="M55" i="16"/>
  <c r="K55" i="16"/>
  <c r="I55" i="16"/>
  <c r="U54" i="16"/>
  <c r="Q54" i="16"/>
  <c r="O54" i="16"/>
  <c r="M54" i="16"/>
  <c r="K54" i="16"/>
  <c r="I54" i="16"/>
  <c r="U53" i="16"/>
  <c r="Q53" i="16"/>
  <c r="O53" i="16"/>
  <c r="M53" i="16"/>
  <c r="K53" i="16"/>
  <c r="I53" i="16"/>
  <c r="U52" i="16"/>
  <c r="Q52" i="16"/>
  <c r="O52" i="16"/>
  <c r="M52" i="16"/>
  <c r="K52" i="16"/>
  <c r="I52" i="16"/>
  <c r="U51" i="16"/>
  <c r="Q51" i="16"/>
  <c r="O51" i="16"/>
  <c r="M51" i="16"/>
  <c r="K51" i="16"/>
  <c r="I51" i="16"/>
  <c r="U50" i="16"/>
  <c r="Q50" i="16"/>
  <c r="O50" i="16"/>
  <c r="M50" i="16"/>
  <c r="K50" i="16"/>
  <c r="I50" i="16"/>
  <c r="U49" i="16"/>
  <c r="Q49" i="16"/>
  <c r="O49" i="16"/>
  <c r="M49" i="16"/>
  <c r="K49" i="16"/>
  <c r="I49" i="16"/>
  <c r="U48" i="16"/>
  <c r="Q48" i="16"/>
  <c r="O48" i="16"/>
  <c r="M48" i="16"/>
  <c r="K48" i="16"/>
  <c r="I48" i="16"/>
  <c r="U47" i="16"/>
  <c r="Q47" i="16"/>
  <c r="O47" i="16"/>
  <c r="M47" i="16"/>
  <c r="K47" i="16"/>
  <c r="I47" i="16"/>
  <c r="U46" i="16"/>
  <c r="Q46" i="16"/>
  <c r="O46" i="16"/>
  <c r="M46" i="16"/>
  <c r="K46" i="16"/>
  <c r="I46" i="16"/>
  <c r="U45" i="16"/>
  <c r="Q45" i="16"/>
  <c r="O45" i="16"/>
  <c r="M45" i="16"/>
  <c r="K45" i="16"/>
  <c r="I45" i="16"/>
  <c r="U44" i="16"/>
  <c r="Q44" i="16"/>
  <c r="O44" i="16"/>
  <c r="M44" i="16"/>
  <c r="K44" i="16"/>
  <c r="I44" i="16"/>
  <c r="U43" i="16"/>
  <c r="Q43" i="16"/>
  <c r="O43" i="16"/>
  <c r="M43" i="16"/>
  <c r="K43" i="16"/>
  <c r="I43" i="16"/>
  <c r="U42" i="16"/>
  <c r="Q42" i="16"/>
  <c r="O42" i="16"/>
  <c r="M42" i="16"/>
  <c r="K42" i="16"/>
  <c r="I42" i="16"/>
  <c r="U41" i="16"/>
  <c r="Q41" i="16"/>
  <c r="O41" i="16"/>
  <c r="M41" i="16"/>
  <c r="K41" i="16"/>
  <c r="I41" i="16"/>
  <c r="U40" i="16"/>
  <c r="Q40" i="16"/>
  <c r="O40" i="16"/>
  <c r="M40" i="16"/>
  <c r="K40" i="16"/>
  <c r="I40" i="16"/>
  <c r="U39" i="16"/>
  <c r="Q39" i="16"/>
  <c r="O39" i="16"/>
  <c r="M39" i="16"/>
  <c r="K39" i="16"/>
  <c r="K37" i="16" s="1"/>
  <c r="I39" i="16"/>
  <c r="U38" i="16"/>
  <c r="Q38" i="16"/>
  <c r="Q37" i="16" s="1"/>
  <c r="O38" i="16"/>
  <c r="O37" i="16" s="1"/>
  <c r="M38" i="16"/>
  <c r="M37" i="16" s="1"/>
  <c r="K38" i="16"/>
  <c r="I38" i="16"/>
  <c r="I37" i="16" s="1"/>
  <c r="U37" i="16"/>
  <c r="G37" i="16"/>
  <c r="U36" i="16"/>
  <c r="Q36" i="16"/>
  <c r="O36" i="16"/>
  <c r="M36" i="16"/>
  <c r="K36" i="16"/>
  <c r="I36" i="16"/>
  <c r="U35" i="16"/>
  <c r="Q35" i="16"/>
  <c r="O35" i="16"/>
  <c r="M35" i="16"/>
  <c r="K35" i="16"/>
  <c r="I35" i="16"/>
  <c r="U34" i="16"/>
  <c r="Q34" i="16"/>
  <c r="O34" i="16"/>
  <c r="M34" i="16"/>
  <c r="K34" i="16"/>
  <c r="I34" i="16"/>
  <c r="U33" i="16"/>
  <c r="Q33" i="16"/>
  <c r="O33" i="16"/>
  <c r="M33" i="16"/>
  <c r="M31" i="16" s="1"/>
  <c r="K33" i="16"/>
  <c r="I33" i="16"/>
  <c r="U32" i="16"/>
  <c r="U31" i="16" s="1"/>
  <c r="Q32" i="16"/>
  <c r="Q31" i="16" s="1"/>
  <c r="O32" i="16"/>
  <c r="O31" i="16" s="1"/>
  <c r="M32" i="16"/>
  <c r="K32" i="16"/>
  <c r="K31" i="16" s="1"/>
  <c r="I32" i="16"/>
  <c r="I31" i="16" s="1"/>
  <c r="G31" i="16"/>
  <c r="U30" i="16"/>
  <c r="U29" i="16" s="1"/>
  <c r="Q30" i="16"/>
  <c r="Q29" i="16" s="1"/>
  <c r="O30" i="16"/>
  <c r="M30" i="16"/>
  <c r="M29" i="16" s="1"/>
  <c r="K30" i="16"/>
  <c r="K29" i="16" s="1"/>
  <c r="I30" i="16"/>
  <c r="O29" i="16"/>
  <c r="I29" i="16"/>
  <c r="G29" i="16"/>
  <c r="U28" i="16"/>
  <c r="Q28" i="16"/>
  <c r="O28" i="16"/>
  <c r="M28" i="16"/>
  <c r="K28" i="16"/>
  <c r="I28" i="16"/>
  <c r="U27" i="16"/>
  <c r="Q27" i="16"/>
  <c r="O27" i="16"/>
  <c r="M27" i="16"/>
  <c r="K27" i="16"/>
  <c r="I27" i="16"/>
  <c r="U26" i="16"/>
  <c r="Q26" i="16"/>
  <c r="O26" i="16"/>
  <c r="M26" i="16"/>
  <c r="K26" i="16"/>
  <c r="I26" i="16"/>
  <c r="U25" i="16"/>
  <c r="Q25" i="16"/>
  <c r="O25" i="16"/>
  <c r="M25" i="16"/>
  <c r="K25" i="16"/>
  <c r="I25" i="16"/>
  <c r="U24" i="16"/>
  <c r="Q24" i="16"/>
  <c r="O24" i="16"/>
  <c r="M24" i="16"/>
  <c r="K24" i="16"/>
  <c r="I24" i="16"/>
  <c r="U23" i="16"/>
  <c r="Q23" i="16"/>
  <c r="O23" i="16"/>
  <c r="M23" i="16"/>
  <c r="K23" i="16"/>
  <c r="I23" i="16"/>
  <c r="U22" i="16"/>
  <c r="Q22" i="16"/>
  <c r="O22" i="16"/>
  <c r="M22" i="16"/>
  <c r="K22" i="16"/>
  <c r="I22" i="16"/>
  <c r="U21" i="16"/>
  <c r="Q21" i="16"/>
  <c r="O21" i="16"/>
  <c r="M21" i="16"/>
  <c r="K21" i="16"/>
  <c r="I21" i="16"/>
  <c r="U20" i="16"/>
  <c r="Q20" i="16"/>
  <c r="O20" i="16"/>
  <c r="M20" i="16"/>
  <c r="K20" i="16"/>
  <c r="I20" i="16"/>
  <c r="U19" i="16"/>
  <c r="Q19" i="16"/>
  <c r="O19" i="16"/>
  <c r="M19" i="16"/>
  <c r="K19" i="16"/>
  <c r="I19" i="16"/>
  <c r="U18" i="16"/>
  <c r="Q18" i="16"/>
  <c r="O18" i="16"/>
  <c r="M18" i="16"/>
  <c r="K18" i="16"/>
  <c r="I18" i="16"/>
  <c r="U17" i="16"/>
  <c r="Q17" i="16"/>
  <c r="O17" i="16"/>
  <c r="M17" i="16"/>
  <c r="K17" i="16"/>
  <c r="I17" i="16"/>
  <c r="U16" i="16"/>
  <c r="Q16" i="16"/>
  <c r="O16" i="16"/>
  <c r="M16" i="16"/>
  <c r="K16" i="16"/>
  <c r="I16" i="16"/>
  <c r="U15" i="16"/>
  <c r="Q15" i="16"/>
  <c r="O15" i="16"/>
  <c r="M15" i="16"/>
  <c r="K15" i="16"/>
  <c r="I15" i="16"/>
  <c r="U14" i="16"/>
  <c r="Q14" i="16"/>
  <c r="O14" i="16"/>
  <c r="M14" i="16"/>
  <c r="K14" i="16"/>
  <c r="I14" i="16"/>
  <c r="U13" i="16"/>
  <c r="Q13" i="16"/>
  <c r="O13" i="16"/>
  <c r="M13" i="16"/>
  <c r="K13" i="16"/>
  <c r="I13" i="16"/>
  <c r="U12" i="16"/>
  <c r="Q12" i="16"/>
  <c r="O12" i="16"/>
  <c r="M12" i="16"/>
  <c r="K12" i="16"/>
  <c r="I12" i="16"/>
  <c r="U11" i="16"/>
  <c r="Q11" i="16"/>
  <c r="O11" i="16"/>
  <c r="M11" i="16"/>
  <c r="K11" i="16"/>
  <c r="I11" i="16"/>
  <c r="U10" i="16"/>
  <c r="U8" i="16" s="1"/>
  <c r="Q10" i="16"/>
  <c r="O10" i="16"/>
  <c r="M10" i="16"/>
  <c r="K10" i="16"/>
  <c r="I10" i="16"/>
  <c r="U9" i="16"/>
  <c r="Q9" i="16"/>
  <c r="Q8" i="16" s="1"/>
  <c r="O9" i="16"/>
  <c r="M9" i="16"/>
  <c r="K9" i="16"/>
  <c r="K8" i="16" s="1"/>
  <c r="I9" i="16"/>
  <c r="I8" i="16" s="1"/>
  <c r="O8" i="16"/>
  <c r="M8" i="16"/>
  <c r="G8" i="16"/>
  <c r="U48" i="15" l="1"/>
  <c r="Q48" i="15"/>
  <c r="O48" i="15"/>
  <c r="M48" i="15"/>
  <c r="K48" i="15"/>
  <c r="I48" i="15"/>
  <c r="U47" i="15"/>
  <c r="Q47" i="15"/>
  <c r="O47" i="15"/>
  <c r="M47" i="15"/>
  <c r="K47" i="15"/>
  <c r="I47" i="15"/>
  <c r="U46" i="15"/>
  <c r="Q46" i="15"/>
  <c r="O46" i="15"/>
  <c r="M46" i="15"/>
  <c r="K46" i="15"/>
  <c r="I46" i="15"/>
  <c r="U45" i="15"/>
  <c r="Q45" i="15"/>
  <c r="O45" i="15"/>
  <c r="M45" i="15"/>
  <c r="K45" i="15"/>
  <c r="I45" i="15"/>
  <c r="U44" i="15"/>
  <c r="Q44" i="15"/>
  <c r="O44" i="15"/>
  <c r="M44" i="15"/>
  <c r="K44" i="15"/>
  <c r="I44" i="15"/>
  <c r="U43" i="15"/>
  <c r="Q43" i="15"/>
  <c r="O43" i="15"/>
  <c r="M43" i="15"/>
  <c r="K43" i="15"/>
  <c r="I43" i="15"/>
  <c r="U42" i="15"/>
  <c r="Q42" i="15"/>
  <c r="O42" i="15"/>
  <c r="M42" i="15"/>
  <c r="K42" i="15"/>
  <c r="I42" i="15"/>
  <c r="U41" i="15"/>
  <c r="Q41" i="15"/>
  <c r="O41" i="15"/>
  <c r="M41" i="15"/>
  <c r="K41" i="15"/>
  <c r="I41" i="15"/>
  <c r="U40" i="15"/>
  <c r="Q40" i="15"/>
  <c r="O40" i="15"/>
  <c r="M40" i="15"/>
  <c r="K40" i="15"/>
  <c r="I40" i="15"/>
  <c r="U39" i="15"/>
  <c r="U38" i="15" s="1"/>
  <c r="Q39" i="15"/>
  <c r="Q38" i="15" s="1"/>
  <c r="O39" i="15"/>
  <c r="O38" i="15" s="1"/>
  <c r="M39" i="15"/>
  <c r="M38" i="15" s="1"/>
  <c r="K39" i="15"/>
  <c r="K38" i="15" s="1"/>
  <c r="I39" i="15"/>
  <c r="I38" i="15" s="1"/>
  <c r="G38" i="15"/>
  <c r="U37" i="15"/>
  <c r="Q37" i="15"/>
  <c r="O37" i="15"/>
  <c r="M37" i="15"/>
  <c r="M31" i="15" s="1"/>
  <c r="K37" i="15"/>
  <c r="I37" i="15"/>
  <c r="U36" i="15"/>
  <c r="Q36" i="15"/>
  <c r="O36" i="15"/>
  <c r="M36" i="15"/>
  <c r="K36" i="15"/>
  <c r="I36" i="15"/>
  <c r="U35" i="15"/>
  <c r="Q35" i="15"/>
  <c r="O35" i="15"/>
  <c r="M35" i="15"/>
  <c r="K35" i="15"/>
  <c r="I35" i="15"/>
  <c r="U34" i="15"/>
  <c r="Q34" i="15"/>
  <c r="O34" i="15"/>
  <c r="M34" i="15"/>
  <c r="K34" i="15"/>
  <c r="I34" i="15"/>
  <c r="U33" i="15"/>
  <c r="Q33" i="15"/>
  <c r="O33" i="15"/>
  <c r="M33" i="15"/>
  <c r="K33" i="15"/>
  <c r="I33" i="15"/>
  <c r="U32" i="15"/>
  <c r="Q32" i="15"/>
  <c r="O32" i="15"/>
  <c r="M32" i="15"/>
  <c r="K32" i="15"/>
  <c r="I32" i="15"/>
  <c r="I31" i="15" s="1"/>
  <c r="U31" i="15"/>
  <c r="Q31" i="15"/>
  <c r="O31" i="15"/>
  <c r="K31" i="15"/>
  <c r="G31" i="15"/>
  <c r="U30" i="15"/>
  <c r="Q30" i="15"/>
  <c r="O30" i="15"/>
  <c r="M30" i="15"/>
  <c r="K30" i="15"/>
  <c r="I30" i="15"/>
  <c r="U29" i="15"/>
  <c r="Q29" i="15"/>
  <c r="O29" i="15"/>
  <c r="M29" i="15"/>
  <c r="K29" i="15"/>
  <c r="I29" i="15"/>
  <c r="U28" i="15"/>
  <c r="Q28" i="15"/>
  <c r="O28" i="15"/>
  <c r="M28" i="15"/>
  <c r="K28" i="15"/>
  <c r="I28" i="15"/>
  <c r="U27" i="15"/>
  <c r="Q27" i="15"/>
  <c r="O27" i="15"/>
  <c r="M27" i="15"/>
  <c r="K27" i="15"/>
  <c r="I27" i="15"/>
  <c r="U26" i="15"/>
  <c r="Q26" i="15"/>
  <c r="O26" i="15"/>
  <c r="M26" i="15"/>
  <c r="K26" i="15"/>
  <c r="I26" i="15"/>
  <c r="U25" i="15"/>
  <c r="Q25" i="15"/>
  <c r="O25" i="15"/>
  <c r="M25" i="15"/>
  <c r="K25" i="15"/>
  <c r="I25" i="15"/>
  <c r="U24" i="15"/>
  <c r="Q24" i="15"/>
  <c r="O24" i="15"/>
  <c r="M24" i="15"/>
  <c r="K24" i="15"/>
  <c r="K22" i="15" s="1"/>
  <c r="I24" i="15"/>
  <c r="U23" i="15"/>
  <c r="U22" i="15" s="1"/>
  <c r="Q23" i="15"/>
  <c r="Q22" i="15" s="1"/>
  <c r="O23" i="15"/>
  <c r="O22" i="15" s="1"/>
  <c r="M23" i="15"/>
  <c r="M22" i="15" s="1"/>
  <c r="K23" i="15"/>
  <c r="I23" i="15"/>
  <c r="I22" i="15" s="1"/>
  <c r="G22" i="15"/>
  <c r="U21" i="15"/>
  <c r="Q21" i="15"/>
  <c r="O21" i="15"/>
  <c r="M21" i="15"/>
  <c r="K21" i="15"/>
  <c r="I21" i="15"/>
  <c r="U20" i="15"/>
  <c r="Q20" i="15"/>
  <c r="O20" i="15"/>
  <c r="M20" i="15"/>
  <c r="K20" i="15"/>
  <c r="I20" i="15"/>
  <c r="U19" i="15"/>
  <c r="Q19" i="15"/>
  <c r="O19" i="15"/>
  <c r="M19" i="15"/>
  <c r="K19" i="15"/>
  <c r="I19" i="15"/>
  <c r="U18" i="15"/>
  <c r="Q18" i="15"/>
  <c r="O18" i="15"/>
  <c r="M18" i="15"/>
  <c r="K18" i="15"/>
  <c r="I18" i="15"/>
  <c r="U17" i="15"/>
  <c r="Q17" i="15"/>
  <c r="O17" i="15"/>
  <c r="M17" i="15"/>
  <c r="K17" i="15"/>
  <c r="I17" i="15"/>
  <c r="U16" i="15"/>
  <c r="Q16" i="15"/>
  <c r="O16" i="15"/>
  <c r="M16" i="15"/>
  <c r="K16" i="15"/>
  <c r="I16" i="15"/>
  <c r="U15" i="15"/>
  <c r="Q15" i="15"/>
  <c r="Q13" i="15" s="1"/>
  <c r="O15" i="15"/>
  <c r="M15" i="15"/>
  <c r="K15" i="15"/>
  <c r="I15" i="15"/>
  <c r="U14" i="15"/>
  <c r="Q14" i="15"/>
  <c r="O14" i="15"/>
  <c r="M14" i="15"/>
  <c r="M13" i="15" s="1"/>
  <c r="K14" i="15"/>
  <c r="I14" i="15"/>
  <c r="I13" i="15" s="1"/>
  <c r="U13" i="15"/>
  <c r="O13" i="15"/>
  <c r="K13" i="15"/>
  <c r="G13" i="15"/>
  <c r="U12" i="15"/>
  <c r="Q12" i="15"/>
  <c r="O12" i="15"/>
  <c r="M12" i="15"/>
  <c r="K12" i="15"/>
  <c r="I12" i="15"/>
  <c r="U11" i="15"/>
  <c r="Q11" i="15"/>
  <c r="O11" i="15"/>
  <c r="M11" i="15"/>
  <c r="K11" i="15"/>
  <c r="I11" i="15"/>
  <c r="U10" i="15"/>
  <c r="Q10" i="15"/>
  <c r="O10" i="15"/>
  <c r="O8" i="15" s="1"/>
  <c r="M10" i="15"/>
  <c r="K10" i="15"/>
  <c r="K8" i="15" s="1"/>
  <c r="I10" i="15"/>
  <c r="U9" i="15"/>
  <c r="U8" i="15" s="1"/>
  <c r="Q9" i="15"/>
  <c r="Q8" i="15" s="1"/>
  <c r="O9" i="15"/>
  <c r="M9" i="15"/>
  <c r="M8" i="15" s="1"/>
  <c r="K9" i="15"/>
  <c r="I9" i="15"/>
  <c r="I8" i="15"/>
  <c r="G8" i="15"/>
  <c r="U156" i="14" l="1"/>
  <c r="Q156" i="14"/>
  <c r="O156" i="14"/>
  <c r="M156" i="14"/>
  <c r="K156" i="14"/>
  <c r="I156" i="14"/>
  <c r="U155" i="14"/>
  <c r="Q155" i="14"/>
  <c r="O155" i="14"/>
  <c r="M155" i="14"/>
  <c r="K155" i="14"/>
  <c r="I155" i="14"/>
  <c r="U154" i="14"/>
  <c r="Q154" i="14"/>
  <c r="O154" i="14"/>
  <c r="M154" i="14"/>
  <c r="K154" i="14"/>
  <c r="I154" i="14"/>
  <c r="U153" i="14"/>
  <c r="U152" i="14" s="1"/>
  <c r="Q153" i="14"/>
  <c r="Q152" i="14" s="1"/>
  <c r="O153" i="14"/>
  <c r="O152" i="14" s="1"/>
  <c r="M153" i="14"/>
  <c r="M152" i="14" s="1"/>
  <c r="K153" i="14"/>
  <c r="K152" i="14" s="1"/>
  <c r="I153" i="14"/>
  <c r="I152" i="14" s="1"/>
  <c r="G152" i="14"/>
  <c r="U151" i="14"/>
  <c r="U150" i="14" s="1"/>
  <c r="Q151" i="14"/>
  <c r="Q150" i="14" s="1"/>
  <c r="O151" i="14"/>
  <c r="O150" i="14" s="1"/>
  <c r="M151" i="14"/>
  <c r="M150" i="14" s="1"/>
  <c r="K151" i="14"/>
  <c r="K150" i="14" s="1"/>
  <c r="I151" i="14"/>
  <c r="I150" i="14"/>
  <c r="G150" i="14"/>
  <c r="U149" i="14"/>
  <c r="Q149" i="14"/>
  <c r="O149" i="14"/>
  <c r="M149" i="14"/>
  <c r="K149" i="14"/>
  <c r="I149" i="14"/>
  <c r="U148" i="14"/>
  <c r="Q148" i="14"/>
  <c r="O148" i="14"/>
  <c r="M148" i="14"/>
  <c r="K148" i="14"/>
  <c r="I148" i="14"/>
  <c r="U147" i="14"/>
  <c r="Q147" i="14"/>
  <c r="O147" i="14"/>
  <c r="M147" i="14"/>
  <c r="K147" i="14"/>
  <c r="I147" i="14"/>
  <c r="U146" i="14"/>
  <c r="Q146" i="14"/>
  <c r="O146" i="14"/>
  <c r="M146" i="14"/>
  <c r="K146" i="14"/>
  <c r="I146" i="14"/>
  <c r="U145" i="14"/>
  <c r="Q145" i="14"/>
  <c r="O145" i="14"/>
  <c r="M145" i="14"/>
  <c r="K145" i="14"/>
  <c r="I145" i="14"/>
  <c r="U144" i="14"/>
  <c r="Q144" i="14"/>
  <c r="O144" i="14"/>
  <c r="M144" i="14"/>
  <c r="K144" i="14"/>
  <c r="I144" i="14"/>
  <c r="U143" i="14"/>
  <c r="U142" i="14" s="1"/>
  <c r="Q143" i="14"/>
  <c r="Q142" i="14" s="1"/>
  <c r="O143" i="14"/>
  <c r="O142" i="14" s="1"/>
  <c r="M143" i="14"/>
  <c r="M142" i="14" s="1"/>
  <c r="K143" i="14"/>
  <c r="I143" i="14"/>
  <c r="K142" i="14"/>
  <c r="I142" i="14"/>
  <c r="G142" i="14"/>
  <c r="U141" i="14"/>
  <c r="Q141" i="14"/>
  <c r="O141" i="14"/>
  <c r="M141" i="14"/>
  <c r="K141" i="14"/>
  <c r="I141" i="14"/>
  <c r="U140" i="14"/>
  <c r="Q140" i="14"/>
  <c r="O140" i="14"/>
  <c r="M140" i="14"/>
  <c r="M139" i="14" s="1"/>
  <c r="K140" i="14"/>
  <c r="K139" i="14" s="1"/>
  <c r="I140" i="14"/>
  <c r="I139" i="14" s="1"/>
  <c r="U139" i="14"/>
  <c r="Q139" i="14"/>
  <c r="O139" i="14"/>
  <c r="G139" i="14"/>
  <c r="U138" i="14"/>
  <c r="Q138" i="14"/>
  <c r="O138" i="14"/>
  <c r="O137" i="14" s="1"/>
  <c r="M138" i="14"/>
  <c r="M137" i="14" s="1"/>
  <c r="K138" i="14"/>
  <c r="K137" i="14" s="1"/>
  <c r="I138" i="14"/>
  <c r="U137" i="14"/>
  <c r="Q137" i="14"/>
  <c r="I137" i="14"/>
  <c r="G137" i="14"/>
  <c r="U136" i="14"/>
  <c r="Q136" i="14"/>
  <c r="Q135" i="14" s="1"/>
  <c r="O136" i="14"/>
  <c r="O135" i="14" s="1"/>
  <c r="M136" i="14"/>
  <c r="M135" i="14" s="1"/>
  <c r="K136" i="14"/>
  <c r="I136" i="14"/>
  <c r="U135" i="14"/>
  <c r="K135" i="14"/>
  <c r="I135" i="14"/>
  <c r="G135" i="14"/>
  <c r="U134" i="14"/>
  <c r="Q134" i="14"/>
  <c r="O134" i="14"/>
  <c r="M134" i="14"/>
  <c r="K134" i="14"/>
  <c r="I134" i="14"/>
  <c r="U133" i="14"/>
  <c r="Q133" i="14"/>
  <c r="O133" i="14"/>
  <c r="M133" i="14"/>
  <c r="M132" i="14" s="1"/>
  <c r="K133" i="14"/>
  <c r="K132" i="14" s="1"/>
  <c r="I133" i="14"/>
  <c r="U132" i="14"/>
  <c r="Q132" i="14"/>
  <c r="O132" i="14"/>
  <c r="I132" i="14"/>
  <c r="G132" i="14"/>
  <c r="U131" i="14"/>
  <c r="Q131" i="14"/>
  <c r="O131" i="14"/>
  <c r="M131" i="14"/>
  <c r="K131" i="14"/>
  <c r="I131" i="14"/>
  <c r="U130" i="14"/>
  <c r="Q130" i="14"/>
  <c r="O130" i="14"/>
  <c r="M130" i="14"/>
  <c r="K130" i="14"/>
  <c r="I130" i="14"/>
  <c r="U129" i="14"/>
  <c r="Q129" i="14"/>
  <c r="O129" i="14"/>
  <c r="M129" i="14"/>
  <c r="K129" i="14"/>
  <c r="I129" i="14"/>
  <c r="U128" i="14"/>
  <c r="Q128" i="14"/>
  <c r="O128" i="14"/>
  <c r="M128" i="14"/>
  <c r="K128" i="14"/>
  <c r="I128" i="14"/>
  <c r="U127" i="14"/>
  <c r="Q127" i="14"/>
  <c r="O127" i="14"/>
  <c r="M127" i="14"/>
  <c r="K127" i="14"/>
  <c r="I127" i="14"/>
  <c r="U126" i="14"/>
  <c r="Q126" i="14"/>
  <c r="O126" i="14"/>
  <c r="M126" i="14"/>
  <c r="K126" i="14"/>
  <c r="I126" i="14"/>
  <c r="U125" i="14"/>
  <c r="Q125" i="14"/>
  <c r="O125" i="14"/>
  <c r="M125" i="14"/>
  <c r="K125" i="14"/>
  <c r="I125" i="14"/>
  <c r="U124" i="14"/>
  <c r="U123" i="14" s="1"/>
  <c r="Q124" i="14"/>
  <c r="Q123" i="14" s="1"/>
  <c r="O124" i="14"/>
  <c r="M124" i="14"/>
  <c r="K124" i="14"/>
  <c r="K123" i="14" s="1"/>
  <c r="I124" i="14"/>
  <c r="O123" i="14"/>
  <c r="M123" i="14"/>
  <c r="I123" i="14"/>
  <c r="G123" i="14"/>
  <c r="U122" i="14"/>
  <c r="Q122" i="14"/>
  <c r="O122" i="14"/>
  <c r="M122" i="14"/>
  <c r="K122" i="14"/>
  <c r="I122" i="14"/>
  <c r="U121" i="14"/>
  <c r="Q121" i="14"/>
  <c r="O121" i="14"/>
  <c r="M121" i="14"/>
  <c r="K121" i="14"/>
  <c r="I121" i="14"/>
  <c r="U120" i="14"/>
  <c r="Q120" i="14"/>
  <c r="O120" i="14"/>
  <c r="M120" i="14"/>
  <c r="K120" i="14"/>
  <c r="I120" i="14"/>
  <c r="U119" i="14"/>
  <c r="Q119" i="14"/>
  <c r="O119" i="14"/>
  <c r="M119" i="14"/>
  <c r="K119" i="14"/>
  <c r="I119" i="14"/>
  <c r="U118" i="14"/>
  <c r="Q118" i="14"/>
  <c r="O118" i="14"/>
  <c r="M118" i="14"/>
  <c r="K118" i="14"/>
  <c r="I118" i="14"/>
  <c r="U117" i="14"/>
  <c r="Q117" i="14"/>
  <c r="O117" i="14"/>
  <c r="M117" i="14"/>
  <c r="K117" i="14"/>
  <c r="I117" i="14"/>
  <c r="U116" i="14"/>
  <c r="Q116" i="14"/>
  <c r="O116" i="14"/>
  <c r="M116" i="14"/>
  <c r="K116" i="14"/>
  <c r="I116" i="14"/>
  <c r="U115" i="14"/>
  <c r="Q115" i="14"/>
  <c r="O115" i="14"/>
  <c r="M115" i="14"/>
  <c r="K115" i="14"/>
  <c r="I115" i="14"/>
  <c r="U114" i="14"/>
  <c r="U113" i="14" s="1"/>
  <c r="Q114" i="14"/>
  <c r="O114" i="14"/>
  <c r="M114" i="14"/>
  <c r="M113" i="14" s="1"/>
  <c r="K114" i="14"/>
  <c r="I114" i="14"/>
  <c r="Q113" i="14"/>
  <c r="O113" i="14"/>
  <c r="K113" i="14"/>
  <c r="I113" i="14"/>
  <c r="G113" i="14"/>
  <c r="U112" i="14"/>
  <c r="Q112" i="14"/>
  <c r="O112" i="14"/>
  <c r="M112" i="14"/>
  <c r="K112" i="14"/>
  <c r="I112" i="14"/>
  <c r="U111" i="14"/>
  <c r="Q111" i="14"/>
  <c r="O111" i="14"/>
  <c r="M111" i="14"/>
  <c r="K111" i="14"/>
  <c r="I111" i="14"/>
  <c r="U110" i="14"/>
  <c r="Q110" i="14"/>
  <c r="O110" i="14"/>
  <c r="O108" i="14" s="1"/>
  <c r="M110" i="14"/>
  <c r="K110" i="14"/>
  <c r="I110" i="14"/>
  <c r="U109" i="14"/>
  <c r="U108" i="14" s="1"/>
  <c r="Q109" i="14"/>
  <c r="Q108" i="14" s="1"/>
  <c r="O109" i="14"/>
  <c r="M109" i="14"/>
  <c r="M108" i="14" s="1"/>
  <c r="K109" i="14"/>
  <c r="K108" i="14" s="1"/>
  <c r="I109" i="14"/>
  <c r="I108" i="14" s="1"/>
  <c r="G108" i="14"/>
  <c r="U107" i="14"/>
  <c r="Q107" i="14"/>
  <c r="O107" i="14"/>
  <c r="M107" i="14"/>
  <c r="K107" i="14"/>
  <c r="I107" i="14"/>
  <c r="U106" i="14"/>
  <c r="Q106" i="14"/>
  <c r="Q104" i="14" s="1"/>
  <c r="O106" i="14"/>
  <c r="M106" i="14"/>
  <c r="K106" i="14"/>
  <c r="I106" i="14"/>
  <c r="U105" i="14"/>
  <c r="U104" i="14" s="1"/>
  <c r="Q105" i="14"/>
  <c r="O105" i="14"/>
  <c r="O104" i="14" s="1"/>
  <c r="M105" i="14"/>
  <c r="M104" i="14" s="1"/>
  <c r="K105" i="14"/>
  <c r="K104" i="14" s="1"/>
  <c r="I105" i="14"/>
  <c r="I104" i="14"/>
  <c r="G104" i="14"/>
  <c r="U103" i="14"/>
  <c r="Q103" i="14"/>
  <c r="Q102" i="14" s="1"/>
  <c r="O103" i="14"/>
  <c r="O102" i="14" s="1"/>
  <c r="M103" i="14"/>
  <c r="M102" i="14" s="1"/>
  <c r="K103" i="14"/>
  <c r="I103" i="14"/>
  <c r="U102" i="14"/>
  <c r="K102" i="14"/>
  <c r="I102" i="14"/>
  <c r="G102" i="14"/>
  <c r="U101" i="14"/>
  <c r="U100" i="14" s="1"/>
  <c r="Q101" i="14"/>
  <c r="Q100" i="14" s="1"/>
  <c r="O101" i="14"/>
  <c r="O100" i="14" s="1"/>
  <c r="M101" i="14"/>
  <c r="K101" i="14"/>
  <c r="I101" i="14"/>
  <c r="I100" i="14" s="1"/>
  <c r="M100" i="14"/>
  <c r="K100" i="14"/>
  <c r="G100" i="14"/>
  <c r="U99" i="14"/>
  <c r="Q99" i="14"/>
  <c r="O99" i="14"/>
  <c r="M99" i="14"/>
  <c r="K99" i="14"/>
  <c r="I99" i="14"/>
  <c r="U98" i="14"/>
  <c r="Q98" i="14"/>
  <c r="O98" i="14"/>
  <c r="M98" i="14"/>
  <c r="K98" i="14"/>
  <c r="I98" i="14"/>
  <c r="U97" i="14"/>
  <c r="Q97" i="14"/>
  <c r="O97" i="14"/>
  <c r="M97" i="14"/>
  <c r="K97" i="14"/>
  <c r="I97" i="14"/>
  <c r="U96" i="14"/>
  <c r="Q96" i="14"/>
  <c r="O96" i="14"/>
  <c r="M96" i="14"/>
  <c r="K96" i="14"/>
  <c r="I96" i="14"/>
  <c r="U95" i="14"/>
  <c r="Q95" i="14"/>
  <c r="O95" i="14"/>
  <c r="M95" i="14"/>
  <c r="K95" i="14"/>
  <c r="I95" i="14"/>
  <c r="U94" i="14"/>
  <c r="Q94" i="14"/>
  <c r="O94" i="14"/>
  <c r="M94" i="14"/>
  <c r="K94" i="14"/>
  <c r="I94" i="14"/>
  <c r="U93" i="14"/>
  <c r="U92" i="14" s="1"/>
  <c r="Q93" i="14"/>
  <c r="Q92" i="14" s="1"/>
  <c r="O93" i="14"/>
  <c r="M93" i="14"/>
  <c r="K93" i="14"/>
  <c r="K92" i="14" s="1"/>
  <c r="I93" i="14"/>
  <c r="O92" i="14"/>
  <c r="M92" i="14"/>
  <c r="I92" i="14"/>
  <c r="G92" i="14"/>
  <c r="U91" i="14"/>
  <c r="U90" i="14" s="1"/>
  <c r="Q91" i="14"/>
  <c r="O91" i="14"/>
  <c r="M91" i="14"/>
  <c r="M90" i="14" s="1"/>
  <c r="K91" i="14"/>
  <c r="I91" i="14"/>
  <c r="Q90" i="14"/>
  <c r="O90" i="14"/>
  <c r="K90" i="14"/>
  <c r="I90" i="14"/>
  <c r="G90" i="14"/>
  <c r="U89" i="14"/>
  <c r="Q89" i="14"/>
  <c r="O89" i="14"/>
  <c r="M89" i="14"/>
  <c r="K89" i="14"/>
  <c r="I89" i="14"/>
  <c r="U88" i="14"/>
  <c r="Q88" i="14"/>
  <c r="O88" i="14"/>
  <c r="M88" i="14"/>
  <c r="K88" i="14"/>
  <c r="I88" i="14"/>
  <c r="U87" i="14"/>
  <c r="Q87" i="14"/>
  <c r="O87" i="14"/>
  <c r="M87" i="14"/>
  <c r="K87" i="14"/>
  <c r="I87" i="14"/>
  <c r="U86" i="14"/>
  <c r="Q86" i="14"/>
  <c r="O86" i="14"/>
  <c r="M86" i="14"/>
  <c r="K86" i="14"/>
  <c r="I86" i="14"/>
  <c r="U85" i="14"/>
  <c r="Q85" i="14"/>
  <c r="O85" i="14"/>
  <c r="O84" i="14" s="1"/>
  <c r="M85" i="14"/>
  <c r="K85" i="14"/>
  <c r="I85" i="14"/>
  <c r="U84" i="14"/>
  <c r="Q84" i="14"/>
  <c r="M84" i="14"/>
  <c r="K84" i="14"/>
  <c r="I84" i="14"/>
  <c r="G84" i="14"/>
  <c r="U83" i="14"/>
  <c r="Q83" i="14"/>
  <c r="O83" i="14"/>
  <c r="M83" i="14"/>
  <c r="K83" i="14"/>
  <c r="I83" i="14"/>
  <c r="U82" i="14"/>
  <c r="Q82" i="14"/>
  <c r="O82" i="14"/>
  <c r="M82" i="14"/>
  <c r="K82" i="14"/>
  <c r="I82" i="14"/>
  <c r="U81" i="14"/>
  <c r="Q81" i="14"/>
  <c r="O81" i="14"/>
  <c r="M81" i="14"/>
  <c r="K81" i="14"/>
  <c r="I81" i="14"/>
  <c r="U80" i="14"/>
  <c r="Q80" i="14"/>
  <c r="O80" i="14"/>
  <c r="M80" i="14"/>
  <c r="K80" i="14"/>
  <c r="I80" i="14"/>
  <c r="U79" i="14"/>
  <c r="Q79" i="14"/>
  <c r="O79" i="14"/>
  <c r="M79" i="14"/>
  <c r="K79" i="14"/>
  <c r="I79" i="14"/>
  <c r="U78" i="14"/>
  <c r="Q78" i="14"/>
  <c r="O78" i="14"/>
  <c r="M78" i="14"/>
  <c r="K78" i="14"/>
  <c r="I78" i="14"/>
  <c r="U77" i="14"/>
  <c r="Q77" i="14"/>
  <c r="O77" i="14"/>
  <c r="M77" i="14"/>
  <c r="K77" i="14"/>
  <c r="I77" i="14"/>
  <c r="U76" i="14"/>
  <c r="Q76" i="14"/>
  <c r="O76" i="14"/>
  <c r="M76" i="14"/>
  <c r="K76" i="14"/>
  <c r="I76" i="14"/>
  <c r="U75" i="14"/>
  <c r="Q75" i="14"/>
  <c r="Q74" i="14" s="1"/>
  <c r="O75" i="14"/>
  <c r="M75" i="14"/>
  <c r="K75" i="14"/>
  <c r="I75" i="14"/>
  <c r="U74" i="14"/>
  <c r="O74" i="14"/>
  <c r="M74" i="14"/>
  <c r="K74" i="14"/>
  <c r="I74" i="14"/>
  <c r="G74" i="14"/>
  <c r="U73" i="14"/>
  <c r="U72" i="14" s="1"/>
  <c r="Q73" i="14"/>
  <c r="O73" i="14"/>
  <c r="M73" i="14"/>
  <c r="K73" i="14"/>
  <c r="I73" i="14"/>
  <c r="Q72" i="14"/>
  <c r="O72" i="14"/>
  <c r="M72" i="14"/>
  <c r="K72" i="14"/>
  <c r="I72" i="14"/>
  <c r="G72" i="14"/>
  <c r="U71" i="14"/>
  <c r="Q71" i="14"/>
  <c r="O71" i="14"/>
  <c r="M71" i="14"/>
  <c r="K71" i="14"/>
  <c r="I71" i="14"/>
  <c r="U70" i="14"/>
  <c r="Q70" i="14"/>
  <c r="O70" i="14"/>
  <c r="M70" i="14"/>
  <c r="K70" i="14"/>
  <c r="I70" i="14"/>
  <c r="G70" i="14"/>
  <c r="U69" i="14"/>
  <c r="Q69" i="14"/>
  <c r="O69" i="14"/>
  <c r="M69" i="14"/>
  <c r="K69" i="14"/>
  <c r="I69" i="14"/>
  <c r="U68" i="14"/>
  <c r="Q68" i="14"/>
  <c r="O68" i="14"/>
  <c r="M68" i="14"/>
  <c r="K68" i="14"/>
  <c r="I68" i="14"/>
  <c r="U67" i="14"/>
  <c r="Q67" i="14"/>
  <c r="O67" i="14"/>
  <c r="M67" i="14"/>
  <c r="K67" i="14"/>
  <c r="I67" i="14"/>
  <c r="U66" i="14"/>
  <c r="Q66" i="14"/>
  <c r="O66" i="14"/>
  <c r="M66" i="14"/>
  <c r="K66" i="14"/>
  <c r="I66" i="14"/>
  <c r="U65" i="14"/>
  <c r="Q65" i="14"/>
  <c r="O65" i="14"/>
  <c r="M65" i="14"/>
  <c r="K65" i="14"/>
  <c r="I65" i="14"/>
  <c r="U64" i="14"/>
  <c r="Q64" i="14"/>
  <c r="O64" i="14"/>
  <c r="M64" i="14"/>
  <c r="K64" i="14"/>
  <c r="K62" i="14" s="1"/>
  <c r="I64" i="14"/>
  <c r="U63" i="14"/>
  <c r="Q63" i="14"/>
  <c r="O63" i="14"/>
  <c r="M63" i="14"/>
  <c r="K63" i="14"/>
  <c r="I63" i="14"/>
  <c r="I62" i="14" s="1"/>
  <c r="U62" i="14"/>
  <c r="Q62" i="14"/>
  <c r="O62" i="14"/>
  <c r="M62" i="14"/>
  <c r="G62" i="14"/>
  <c r="U61" i="14"/>
  <c r="Q61" i="14"/>
  <c r="O61" i="14"/>
  <c r="M61" i="14"/>
  <c r="K61" i="14"/>
  <c r="I61" i="14"/>
  <c r="U60" i="14"/>
  <c r="Q60" i="14"/>
  <c r="O60" i="14"/>
  <c r="M60" i="14"/>
  <c r="K60" i="14"/>
  <c r="I60" i="14"/>
  <c r="U59" i="14"/>
  <c r="Q59" i="14"/>
  <c r="O59" i="14"/>
  <c r="M59" i="14"/>
  <c r="K59" i="14"/>
  <c r="I59" i="14"/>
  <c r="U58" i="14"/>
  <c r="Q58" i="14"/>
  <c r="O58" i="14"/>
  <c r="M58" i="14"/>
  <c r="K58" i="14"/>
  <c r="I58" i="14"/>
  <c r="U57" i="14"/>
  <c r="Q57" i="14"/>
  <c r="O57" i="14"/>
  <c r="M57" i="14"/>
  <c r="K57" i="14"/>
  <c r="I57" i="14"/>
  <c r="U56" i="14"/>
  <c r="Q56" i="14"/>
  <c r="O56" i="14"/>
  <c r="M56" i="14"/>
  <c r="K56" i="14"/>
  <c r="I56" i="14"/>
  <c r="U55" i="14"/>
  <c r="Q55" i="14"/>
  <c r="O55" i="14"/>
  <c r="M55" i="14"/>
  <c r="K55" i="14"/>
  <c r="I55" i="14"/>
  <c r="U54" i="14"/>
  <c r="Q54" i="14"/>
  <c r="O54" i="14"/>
  <c r="M54" i="14"/>
  <c r="K54" i="14"/>
  <c r="I54" i="14"/>
  <c r="U53" i="14"/>
  <c r="Q53" i="14"/>
  <c r="O53" i="14"/>
  <c r="M53" i="14"/>
  <c r="K53" i="14"/>
  <c r="I53" i="14"/>
  <c r="U52" i="14"/>
  <c r="U51" i="14" s="1"/>
  <c r="Q52" i="14"/>
  <c r="Q51" i="14" s="1"/>
  <c r="O52" i="14"/>
  <c r="O51" i="14" s="1"/>
  <c r="M52" i="14"/>
  <c r="M51" i="14" s="1"/>
  <c r="K52" i="14"/>
  <c r="I52" i="14"/>
  <c r="K51" i="14"/>
  <c r="I51" i="14"/>
  <c r="G51" i="14"/>
  <c r="U50" i="14"/>
  <c r="Q50" i="14"/>
  <c r="O50" i="14"/>
  <c r="M50" i="14"/>
  <c r="K50" i="14"/>
  <c r="I50" i="14"/>
  <c r="U49" i="14"/>
  <c r="Q49" i="14"/>
  <c r="O49" i="14"/>
  <c r="M49" i="14"/>
  <c r="K49" i="14"/>
  <c r="I49" i="14"/>
  <c r="U48" i="14"/>
  <c r="Q48" i="14"/>
  <c r="O48" i="14"/>
  <c r="M48" i="14"/>
  <c r="K48" i="14"/>
  <c r="I48" i="14"/>
  <c r="U47" i="14"/>
  <c r="Q47" i="14"/>
  <c r="O47" i="14"/>
  <c r="M47" i="14"/>
  <c r="K47" i="14"/>
  <c r="I47" i="14"/>
  <c r="U46" i="14"/>
  <c r="Q46" i="14"/>
  <c r="O46" i="14"/>
  <c r="M46" i="14"/>
  <c r="K46" i="14"/>
  <c r="I46" i="14"/>
  <c r="U45" i="14"/>
  <c r="Q45" i="14"/>
  <c r="O45" i="14"/>
  <c r="M45" i="14"/>
  <c r="K45" i="14"/>
  <c r="I45" i="14"/>
  <c r="U44" i="14"/>
  <c r="Q44" i="14"/>
  <c r="O44" i="14"/>
  <c r="O42" i="14" s="1"/>
  <c r="M44" i="14"/>
  <c r="K44" i="14"/>
  <c r="I44" i="14"/>
  <c r="U43" i="14"/>
  <c r="Q43" i="14"/>
  <c r="O43" i="14"/>
  <c r="M43" i="14"/>
  <c r="M42" i="14" s="1"/>
  <c r="K43" i="14"/>
  <c r="K42" i="14" s="1"/>
  <c r="I43" i="14"/>
  <c r="I42" i="14" s="1"/>
  <c r="U42" i="14"/>
  <c r="Q42" i="14"/>
  <c r="G42" i="14"/>
  <c r="U41" i="14"/>
  <c r="Q41" i="14"/>
  <c r="O41" i="14"/>
  <c r="M41" i="14"/>
  <c r="K41" i="14"/>
  <c r="I41" i="14"/>
  <c r="U40" i="14"/>
  <c r="Q40" i="14"/>
  <c r="O40" i="14"/>
  <c r="M40" i="14"/>
  <c r="K40" i="14"/>
  <c r="I40" i="14"/>
  <c r="U39" i="14"/>
  <c r="Q39" i="14"/>
  <c r="O39" i="14"/>
  <c r="M39" i="14"/>
  <c r="K39" i="14"/>
  <c r="I39" i="14"/>
  <c r="U38" i="14"/>
  <c r="Q38" i="14"/>
  <c r="O38" i="14"/>
  <c r="M38" i="14"/>
  <c r="K38" i="14"/>
  <c r="I38" i="14"/>
  <c r="U37" i="14"/>
  <c r="Q37" i="14"/>
  <c r="O37" i="14"/>
  <c r="M37" i="14"/>
  <c r="K37" i="14"/>
  <c r="I37" i="14"/>
  <c r="U36" i="14"/>
  <c r="Q36" i="14"/>
  <c r="O36" i="14"/>
  <c r="M36" i="14"/>
  <c r="K36" i="14"/>
  <c r="I36" i="14"/>
  <c r="U35" i="14"/>
  <c r="Q35" i="14"/>
  <c r="O35" i="14"/>
  <c r="M35" i="14"/>
  <c r="K35" i="14"/>
  <c r="I35" i="14"/>
  <c r="U34" i="14"/>
  <c r="Q34" i="14"/>
  <c r="O34" i="14"/>
  <c r="M34" i="14"/>
  <c r="K34" i="14"/>
  <c r="I34" i="14"/>
  <c r="U33" i="14"/>
  <c r="Q33" i="14"/>
  <c r="O33" i="14"/>
  <c r="O32" i="14" s="1"/>
  <c r="M33" i="14"/>
  <c r="M32" i="14" s="1"/>
  <c r="K33" i="14"/>
  <c r="K32" i="14" s="1"/>
  <c r="I33" i="14"/>
  <c r="I32" i="14" s="1"/>
  <c r="U32" i="14"/>
  <c r="Q32" i="14"/>
  <c r="G32" i="14"/>
  <c r="U31" i="14"/>
  <c r="Q31" i="14"/>
  <c r="O31" i="14"/>
  <c r="M31" i="14"/>
  <c r="K31" i="14"/>
  <c r="I31" i="14"/>
  <c r="U30" i="14"/>
  <c r="Q30" i="14"/>
  <c r="O30" i="14"/>
  <c r="M30" i="14"/>
  <c r="K30" i="14"/>
  <c r="I30" i="14"/>
  <c r="U29" i="14"/>
  <c r="Q29" i="14"/>
  <c r="O29" i="14"/>
  <c r="M29" i="14"/>
  <c r="K29" i="14"/>
  <c r="I29" i="14"/>
  <c r="U28" i="14"/>
  <c r="Q28" i="14"/>
  <c r="O28" i="14"/>
  <c r="M28" i="14"/>
  <c r="K28" i="14"/>
  <c r="I28" i="14"/>
  <c r="U27" i="14"/>
  <c r="Q27" i="14"/>
  <c r="O27" i="14"/>
  <c r="M27" i="14"/>
  <c r="K27" i="14"/>
  <c r="I27" i="14"/>
  <c r="U26" i="14"/>
  <c r="Q26" i="14"/>
  <c r="O26" i="14"/>
  <c r="M26" i="14"/>
  <c r="K26" i="14"/>
  <c r="I26" i="14"/>
  <c r="U25" i="14"/>
  <c r="Q25" i="14"/>
  <c r="O25" i="14"/>
  <c r="M25" i="14"/>
  <c r="K25" i="14"/>
  <c r="I25" i="14"/>
  <c r="U24" i="14"/>
  <c r="Q24" i="14"/>
  <c r="O24" i="14"/>
  <c r="M24" i="14"/>
  <c r="K24" i="14"/>
  <c r="I24" i="14"/>
  <c r="U23" i="14"/>
  <c r="Q23" i="14"/>
  <c r="O23" i="14"/>
  <c r="M23" i="14"/>
  <c r="K23" i="14"/>
  <c r="I23" i="14"/>
  <c r="U22" i="14"/>
  <c r="Q22" i="14"/>
  <c r="O22" i="14"/>
  <c r="M22" i="14"/>
  <c r="K22" i="14"/>
  <c r="I22" i="14"/>
  <c r="U21" i="14"/>
  <c r="Q21" i="14"/>
  <c r="O21" i="14"/>
  <c r="M21" i="14"/>
  <c r="K21" i="14"/>
  <c r="I21" i="14"/>
  <c r="U20" i="14"/>
  <c r="Q20" i="14"/>
  <c r="O20" i="14"/>
  <c r="M20" i="14"/>
  <c r="K20" i="14"/>
  <c r="I20" i="14"/>
  <c r="U19" i="14"/>
  <c r="Q19" i="14"/>
  <c r="O19" i="14"/>
  <c r="M19" i="14"/>
  <c r="K19" i="14"/>
  <c r="I19" i="14"/>
  <c r="U18" i="14"/>
  <c r="Q18" i="14"/>
  <c r="O18" i="14"/>
  <c r="M18" i="14"/>
  <c r="K18" i="14"/>
  <c r="I18" i="14"/>
  <c r="U17" i="14"/>
  <c r="Q17" i="14"/>
  <c r="O17" i="14"/>
  <c r="M17" i="14"/>
  <c r="K17" i="14"/>
  <c r="I17" i="14"/>
  <c r="U16" i="14"/>
  <c r="Q16" i="14"/>
  <c r="O16" i="14"/>
  <c r="M16" i="14"/>
  <c r="K16" i="14"/>
  <c r="I16" i="14"/>
  <c r="U15" i="14"/>
  <c r="Q15" i="14"/>
  <c r="O15" i="14"/>
  <c r="M15" i="14"/>
  <c r="K15" i="14"/>
  <c r="I15" i="14"/>
  <c r="U14" i="14"/>
  <c r="Q14" i="14"/>
  <c r="O14" i="14"/>
  <c r="M14" i="14"/>
  <c r="K14" i="14"/>
  <c r="I14" i="14"/>
  <c r="U13" i="14"/>
  <c r="Q13" i="14"/>
  <c r="O13" i="14"/>
  <c r="M13" i="14"/>
  <c r="K13" i="14"/>
  <c r="I13" i="14"/>
  <c r="U12" i="14"/>
  <c r="Q12" i="14"/>
  <c r="O12" i="14"/>
  <c r="M12" i="14"/>
  <c r="K12" i="14"/>
  <c r="I12" i="14"/>
  <c r="U11" i="14"/>
  <c r="Q11" i="14"/>
  <c r="O11" i="14"/>
  <c r="M11" i="14"/>
  <c r="K11" i="14"/>
  <c r="I11" i="14"/>
  <c r="U10" i="14"/>
  <c r="U8" i="14" s="1"/>
  <c r="Q10" i="14"/>
  <c r="O10" i="14"/>
  <c r="M10" i="14"/>
  <c r="K10" i="14"/>
  <c r="I10" i="14"/>
  <c r="U9" i="14"/>
  <c r="Q9" i="14"/>
  <c r="Q8" i="14" s="1"/>
  <c r="O9" i="14"/>
  <c r="O8" i="14" s="1"/>
  <c r="M9" i="14"/>
  <c r="M8" i="14" s="1"/>
  <c r="K9" i="14"/>
  <c r="K8" i="14" s="1"/>
  <c r="I9" i="14"/>
  <c r="I8" i="14" s="1"/>
  <c r="G8" i="14"/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G41" i="12"/>
  <c r="K41" i="12"/>
  <c r="O41" i="12"/>
  <c r="Q41" i="12"/>
  <c r="I42" i="12"/>
  <c r="I41" i="12" s="1"/>
  <c r="K42" i="12"/>
  <c r="M42" i="12"/>
  <c r="M41" i="12" s="1"/>
  <c r="O42" i="12"/>
  <c r="Q42" i="12"/>
  <c r="U42" i="12"/>
  <c r="U41" i="12" s="1"/>
  <c r="G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G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I63" i="12"/>
  <c r="K63" i="12"/>
  <c r="M63" i="12"/>
  <c r="O63" i="12"/>
  <c r="Q63" i="12"/>
  <c r="U63" i="12"/>
  <c r="I64" i="12"/>
  <c r="K64" i="12"/>
  <c r="M64" i="12"/>
  <c r="O64" i="12"/>
  <c r="Q64" i="12"/>
  <c r="U64" i="12"/>
  <c r="I65" i="12"/>
  <c r="K65" i="12"/>
  <c r="M65" i="12"/>
  <c r="O65" i="12"/>
  <c r="Q65" i="12"/>
  <c r="U65" i="12"/>
  <c r="I66" i="12"/>
  <c r="K66" i="12"/>
  <c r="M66" i="12"/>
  <c r="O66" i="12"/>
  <c r="Q66" i="12"/>
  <c r="U66" i="12"/>
  <c r="I67" i="12"/>
  <c r="K67" i="12"/>
  <c r="M67" i="12"/>
  <c r="O67" i="12"/>
  <c r="Q67" i="12"/>
  <c r="U67" i="12"/>
  <c r="I68" i="12"/>
  <c r="K68" i="12"/>
  <c r="M68" i="12"/>
  <c r="O68" i="12"/>
  <c r="Q68" i="12"/>
  <c r="U68" i="12"/>
  <c r="I69" i="12"/>
  <c r="K69" i="12"/>
  <c r="M69" i="12"/>
  <c r="O69" i="12"/>
  <c r="Q69" i="12"/>
  <c r="U69" i="12"/>
  <c r="I70" i="12"/>
  <c r="K70" i="12"/>
  <c r="M70" i="12"/>
  <c r="O70" i="12"/>
  <c r="Q70" i="12"/>
  <c r="U70" i="12"/>
  <c r="I71" i="12"/>
  <c r="K71" i="12"/>
  <c r="M71" i="12"/>
  <c r="O71" i="12"/>
  <c r="Q71" i="12"/>
  <c r="U71" i="12"/>
  <c r="I72" i="12"/>
  <c r="K72" i="12"/>
  <c r="M72" i="12"/>
  <c r="O72" i="12"/>
  <c r="Q72" i="12"/>
  <c r="U72" i="12"/>
  <c r="I73" i="12"/>
  <c r="K73" i="12"/>
  <c r="M73" i="12"/>
  <c r="O73" i="12"/>
  <c r="Q73" i="12"/>
  <c r="U73" i="12"/>
  <c r="I74" i="12"/>
  <c r="K74" i="12"/>
  <c r="M74" i="12"/>
  <c r="O74" i="12"/>
  <c r="Q74" i="12"/>
  <c r="U74" i="12"/>
  <c r="I75" i="12"/>
  <c r="K75" i="12"/>
  <c r="M75" i="12"/>
  <c r="O75" i="12"/>
  <c r="Q75" i="12"/>
  <c r="U75" i="12"/>
  <c r="I76" i="12"/>
  <c r="K76" i="12"/>
  <c r="M76" i="12"/>
  <c r="O76" i="12"/>
  <c r="Q76" i="12"/>
  <c r="U76" i="12"/>
  <c r="I77" i="12"/>
  <c r="K77" i="12"/>
  <c r="M77" i="12"/>
  <c r="O77" i="12"/>
  <c r="Q77" i="12"/>
  <c r="U77" i="12"/>
  <c r="I78" i="12"/>
  <c r="K78" i="12"/>
  <c r="M78" i="12"/>
  <c r="O78" i="12"/>
  <c r="Q78" i="12"/>
  <c r="U78" i="12"/>
  <c r="I79" i="12"/>
  <c r="K79" i="12"/>
  <c r="M79" i="12"/>
  <c r="O79" i="12"/>
  <c r="Q79" i="12"/>
  <c r="U79" i="12"/>
  <c r="I80" i="12"/>
  <c r="K80" i="12"/>
  <c r="M80" i="12"/>
  <c r="O80" i="12"/>
  <c r="Q80" i="12"/>
  <c r="U80" i="12"/>
  <c r="I81" i="12"/>
  <c r="K81" i="12"/>
  <c r="M81" i="12"/>
  <c r="O81" i="12"/>
  <c r="Q81" i="12"/>
  <c r="U81" i="12"/>
  <c r="I82" i="12"/>
  <c r="K82" i="12"/>
  <c r="M82" i="12"/>
  <c r="O82" i="12"/>
  <c r="Q82" i="12"/>
  <c r="U82" i="12"/>
  <c r="I83" i="12"/>
  <c r="K83" i="12"/>
  <c r="M83" i="12"/>
  <c r="O83" i="12"/>
  <c r="Q83" i="12"/>
  <c r="U83" i="12"/>
  <c r="I84" i="12"/>
  <c r="K84" i="12"/>
  <c r="M84" i="12"/>
  <c r="O84" i="12"/>
  <c r="Q84" i="12"/>
  <c r="U84" i="12"/>
  <c r="I85" i="12"/>
  <c r="K85" i="12"/>
  <c r="M85" i="12"/>
  <c r="O85" i="12"/>
  <c r="Q85" i="12"/>
  <c r="U85" i="12"/>
  <c r="I86" i="12"/>
  <c r="K86" i="12"/>
  <c r="M86" i="12"/>
  <c r="O86" i="12"/>
  <c r="Q86" i="12"/>
  <c r="U86" i="12"/>
  <c r="I87" i="12"/>
  <c r="K87" i="12"/>
  <c r="M87" i="12"/>
  <c r="O87" i="12"/>
  <c r="Q87" i="12"/>
  <c r="U87" i="12"/>
  <c r="I88" i="12"/>
  <c r="K88" i="12"/>
  <c r="M88" i="12"/>
  <c r="O88" i="12"/>
  <c r="Q88" i="12"/>
  <c r="U88" i="12"/>
  <c r="I89" i="12"/>
  <c r="K89" i="12"/>
  <c r="M89" i="12"/>
  <c r="O89" i="12"/>
  <c r="Q89" i="12"/>
  <c r="U89" i="12"/>
  <c r="I90" i="12"/>
  <c r="K90" i="12"/>
  <c r="M90" i="12"/>
  <c r="O90" i="12"/>
  <c r="Q90" i="12"/>
  <c r="U90" i="12"/>
  <c r="I91" i="12"/>
  <c r="K91" i="12"/>
  <c r="M91" i="12"/>
  <c r="O91" i="12"/>
  <c r="Q91" i="12"/>
  <c r="U91" i="12"/>
  <c r="I92" i="12"/>
  <c r="K92" i="12"/>
  <c r="M92" i="12"/>
  <c r="O92" i="12"/>
  <c r="Q92" i="12"/>
  <c r="U92" i="12"/>
  <c r="I93" i="12"/>
  <c r="K93" i="12"/>
  <c r="M93" i="12"/>
  <c r="O93" i="12"/>
  <c r="Q93" i="12"/>
  <c r="U93" i="12"/>
  <c r="I94" i="12"/>
  <c r="K94" i="12"/>
  <c r="M94" i="12"/>
  <c r="O94" i="12"/>
  <c r="Q94" i="12"/>
  <c r="U94" i="12"/>
  <c r="I95" i="12"/>
  <c r="K95" i="12"/>
  <c r="M95" i="12"/>
  <c r="O95" i="12"/>
  <c r="Q95" i="12"/>
  <c r="U95" i="12"/>
  <c r="I96" i="12"/>
  <c r="K96" i="12"/>
  <c r="M96" i="12"/>
  <c r="O96" i="12"/>
  <c r="Q96" i="12"/>
  <c r="U96" i="12"/>
  <c r="I97" i="12"/>
  <c r="K97" i="12"/>
  <c r="M97" i="12"/>
  <c r="O97" i="12"/>
  <c r="Q97" i="12"/>
  <c r="U97" i="12"/>
  <c r="I98" i="12"/>
  <c r="K98" i="12"/>
  <c r="M98" i="12"/>
  <c r="O98" i="12"/>
  <c r="Q98" i="12"/>
  <c r="U98" i="12"/>
  <c r="I99" i="12"/>
  <c r="K99" i="12"/>
  <c r="M99" i="12"/>
  <c r="O99" i="12"/>
  <c r="Q99" i="12"/>
  <c r="U99" i="12"/>
  <c r="I100" i="12"/>
  <c r="K100" i="12"/>
  <c r="M100" i="12"/>
  <c r="O100" i="12"/>
  <c r="Q100" i="12"/>
  <c r="U100" i="12"/>
  <c r="I101" i="12"/>
  <c r="K101" i="12"/>
  <c r="M101" i="12"/>
  <c r="O101" i="12"/>
  <c r="Q101" i="12"/>
  <c r="U101" i="12"/>
  <c r="I102" i="12"/>
  <c r="K102" i="12"/>
  <c r="M102" i="12"/>
  <c r="O102" i="12"/>
  <c r="Q102" i="12"/>
  <c r="U102" i="12"/>
  <c r="I103" i="12"/>
  <c r="K103" i="12"/>
  <c r="M103" i="12"/>
  <c r="O103" i="12"/>
  <c r="Q103" i="12"/>
  <c r="U103" i="12"/>
  <c r="I104" i="12"/>
  <c r="K104" i="12"/>
  <c r="M104" i="12"/>
  <c r="O104" i="12"/>
  <c r="Q104" i="12"/>
  <c r="U104" i="12"/>
  <c r="I105" i="12"/>
  <c r="K105" i="12"/>
  <c r="M105" i="12"/>
  <c r="O105" i="12"/>
  <c r="Q105" i="12"/>
  <c r="U105" i="12"/>
  <c r="I106" i="12"/>
  <c r="K106" i="12"/>
  <c r="M106" i="12"/>
  <c r="O106" i="12"/>
  <c r="Q106" i="12"/>
  <c r="U106" i="12"/>
  <c r="I107" i="12"/>
  <c r="K107" i="12"/>
  <c r="M107" i="12"/>
  <c r="O107" i="12"/>
  <c r="Q107" i="12"/>
  <c r="U107" i="12"/>
  <c r="I108" i="12"/>
  <c r="K108" i="12"/>
  <c r="M108" i="12"/>
  <c r="O108" i="12"/>
  <c r="Q108" i="12"/>
  <c r="U108" i="12"/>
  <c r="I109" i="12"/>
  <c r="K109" i="12"/>
  <c r="M109" i="12"/>
  <c r="O109" i="12"/>
  <c r="Q109" i="12"/>
  <c r="U109" i="12"/>
  <c r="I110" i="12"/>
  <c r="K110" i="12"/>
  <c r="M110" i="12"/>
  <c r="O110" i="12"/>
  <c r="Q110" i="12"/>
  <c r="U110" i="12"/>
  <c r="I111" i="12"/>
  <c r="K111" i="12"/>
  <c r="M111" i="12"/>
  <c r="O111" i="12"/>
  <c r="Q111" i="12"/>
  <c r="U111" i="12"/>
  <c r="G112" i="12"/>
  <c r="I113" i="12"/>
  <c r="K113" i="12"/>
  <c r="M113" i="12"/>
  <c r="O113" i="12"/>
  <c r="Q113" i="12"/>
  <c r="Q112" i="12" s="1"/>
  <c r="U113" i="12"/>
  <c r="U112" i="12" s="1"/>
  <c r="I114" i="12"/>
  <c r="K114" i="12"/>
  <c r="M114" i="12"/>
  <c r="M112" i="12" s="1"/>
  <c r="O114" i="12"/>
  <c r="Q114" i="12"/>
  <c r="U114" i="12"/>
  <c r="G115" i="12"/>
  <c r="I116" i="12"/>
  <c r="K116" i="12"/>
  <c r="M116" i="12"/>
  <c r="O116" i="12"/>
  <c r="Q116" i="12"/>
  <c r="U116" i="12"/>
  <c r="I117" i="12"/>
  <c r="K117" i="12"/>
  <c r="M117" i="12"/>
  <c r="O117" i="12"/>
  <c r="Q117" i="12"/>
  <c r="U117" i="12"/>
  <c r="I118" i="12"/>
  <c r="K118" i="12"/>
  <c r="M118" i="12"/>
  <c r="O118" i="12"/>
  <c r="Q118" i="12"/>
  <c r="U118" i="12"/>
  <c r="I119" i="12"/>
  <c r="K119" i="12"/>
  <c r="M119" i="12"/>
  <c r="O119" i="12"/>
  <c r="Q119" i="12"/>
  <c r="U119" i="12"/>
  <c r="G120" i="12"/>
  <c r="Q120" i="12"/>
  <c r="U120" i="12"/>
  <c r="I121" i="12"/>
  <c r="I120" i="12" s="1"/>
  <c r="K121" i="12"/>
  <c r="K120" i="12" s="1"/>
  <c r="M121" i="12"/>
  <c r="M120" i="12" s="1"/>
  <c r="O121" i="12"/>
  <c r="O120" i="12" s="1"/>
  <c r="Q121" i="12"/>
  <c r="U121" i="12"/>
  <c r="G122" i="12"/>
  <c r="Q122" i="12"/>
  <c r="I123" i="12"/>
  <c r="I122" i="12" s="1"/>
  <c r="K123" i="12"/>
  <c r="K122" i="12" s="1"/>
  <c r="M123" i="12"/>
  <c r="M122" i="12" s="1"/>
  <c r="O123" i="12"/>
  <c r="O122" i="12" s="1"/>
  <c r="Q123" i="12"/>
  <c r="U123" i="12"/>
  <c r="U122" i="12" s="1"/>
  <c r="G124" i="12"/>
  <c r="I125" i="12"/>
  <c r="K125" i="12"/>
  <c r="M125" i="12"/>
  <c r="O125" i="12"/>
  <c r="Q125" i="12"/>
  <c r="U125" i="12"/>
  <c r="I126" i="12"/>
  <c r="K126" i="12"/>
  <c r="M126" i="12"/>
  <c r="O126" i="12"/>
  <c r="Q126" i="12"/>
  <c r="U126" i="12"/>
  <c r="I127" i="12"/>
  <c r="K127" i="12"/>
  <c r="M127" i="12"/>
  <c r="O127" i="12"/>
  <c r="Q127" i="12"/>
  <c r="U127" i="12"/>
  <c r="I128" i="12"/>
  <c r="K128" i="12"/>
  <c r="M128" i="12"/>
  <c r="O128" i="12"/>
  <c r="Q128" i="12"/>
  <c r="U128" i="12"/>
  <c r="I129" i="12"/>
  <c r="K129" i="12"/>
  <c r="M129" i="12"/>
  <c r="O129" i="12"/>
  <c r="Q129" i="12"/>
  <c r="U129" i="12"/>
  <c r="I130" i="12"/>
  <c r="K130" i="12"/>
  <c r="M130" i="12"/>
  <c r="O130" i="12"/>
  <c r="Q130" i="12"/>
  <c r="U130" i="12"/>
  <c r="I131" i="12"/>
  <c r="K131" i="12"/>
  <c r="M131" i="12"/>
  <c r="O131" i="12"/>
  <c r="Q131" i="12"/>
  <c r="U131" i="12"/>
  <c r="G132" i="12"/>
  <c r="I133" i="12"/>
  <c r="K133" i="12"/>
  <c r="M133" i="12"/>
  <c r="O133" i="12"/>
  <c r="Q133" i="12"/>
  <c r="U133" i="12"/>
  <c r="I134" i="12"/>
  <c r="K134" i="12"/>
  <c r="M134" i="12"/>
  <c r="O134" i="12"/>
  <c r="Q134" i="12"/>
  <c r="U134" i="12"/>
  <c r="U132" i="12" s="1"/>
  <c r="I135" i="12"/>
  <c r="K135" i="12"/>
  <c r="M135" i="12"/>
  <c r="O135" i="12"/>
  <c r="Q135" i="12"/>
  <c r="U135" i="12"/>
  <c r="I136" i="12"/>
  <c r="K136" i="12"/>
  <c r="M136" i="12"/>
  <c r="O136" i="12"/>
  <c r="Q136" i="12"/>
  <c r="U136" i="12"/>
  <c r="I137" i="12"/>
  <c r="K137" i="12"/>
  <c r="M137" i="12"/>
  <c r="O137" i="12"/>
  <c r="Q137" i="12"/>
  <c r="U137" i="12"/>
  <c r="I138" i="12"/>
  <c r="K138" i="12"/>
  <c r="M138" i="12"/>
  <c r="O138" i="12"/>
  <c r="Q138" i="12"/>
  <c r="U138" i="12"/>
  <c r="I139" i="12"/>
  <c r="K139" i="12"/>
  <c r="M139" i="12"/>
  <c r="O139" i="12"/>
  <c r="Q139" i="12"/>
  <c r="U139" i="12"/>
  <c r="I140" i="12"/>
  <c r="K140" i="12"/>
  <c r="M140" i="12"/>
  <c r="O140" i="12"/>
  <c r="Q140" i="12"/>
  <c r="U140" i="12"/>
  <c r="I57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Q124" i="12" l="1"/>
  <c r="M115" i="12"/>
  <c r="Q54" i="12"/>
  <c r="M132" i="12"/>
  <c r="K115" i="12"/>
  <c r="O54" i="12"/>
  <c r="U124" i="12"/>
  <c r="K132" i="12"/>
  <c r="K112" i="12"/>
  <c r="O43" i="12"/>
  <c r="I112" i="12"/>
  <c r="M43" i="12"/>
  <c r="I54" i="12"/>
  <c r="K124" i="12"/>
  <c r="Q132" i="12"/>
  <c r="O115" i="12"/>
  <c r="U54" i="12"/>
  <c r="I43" i="12"/>
  <c r="U8" i="12"/>
  <c r="I124" i="12"/>
  <c r="Q115" i="12"/>
  <c r="O132" i="12"/>
  <c r="O112" i="12"/>
  <c r="U43" i="12"/>
  <c r="Q8" i="12"/>
  <c r="O124" i="12"/>
  <c r="Q43" i="12"/>
  <c r="O8" i="12"/>
  <c r="M124" i="12"/>
  <c r="I115" i="12"/>
  <c r="M54" i="12"/>
  <c r="M8" i="12"/>
  <c r="I132" i="12"/>
  <c r="U115" i="12"/>
  <c r="K54" i="12"/>
  <c r="K8" i="12"/>
  <c r="K43" i="12"/>
  <c r="I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<sst xmlns="http://schemas.openxmlformats.org/spreadsheetml/2006/main" count="1869" uniqueCount="623">
  <si>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</si>
  <si>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</si>
  <si>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</si>
  <si>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</si>
  <si>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</si>
  <si>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</si>
  <si>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</si>
  <si>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</si>
  <si>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</si>
  <si>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</si>
  <si>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</si>
  <si>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</si>
  <si>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</si>
  <si>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</si>
  <si>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</si>
  <si>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</si>
  <si>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</si>
  <si>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</si>
  <si>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</si>
  <si>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</si>
  <si>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</si>
  <si>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</si>
  <si>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</si>
  <si>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</si>
  <si>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</si>
  <si>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</si>
  <si>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</si>
  <si>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</si>
  <si>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</si>
  <si>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</si>
  <si>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</si>
  <si>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</si>
  <si>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</si>
  <si>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</si>
  <si>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</si>
  <si>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</si>
  <si>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</si>
  <si>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</si>
  <si>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</si>
  <si>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</si>
  <si>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</si>
  <si>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</si>
  <si>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Vrátkov</t>
  </si>
  <si>
    <t>Rozpočet:</t>
  </si>
  <si>
    <t>Misto</t>
  </si>
  <si>
    <t>Vrátkov-splašková kanalizace a ČOV, SO 01 Tlaková kanalizace</t>
  </si>
  <si>
    <t>Obec Vrátkov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</si>
  <si>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</si>
  <si>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</si>
  <si>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</si>
  <si>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</si>
  <si>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</si>
  <si>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</si>
  <si>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</si>
  <si>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</si>
  <si>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</si>
  <si>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</si>
  <si>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</si>
  <si>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</si>
  <si>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</si>
  <si>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</si>
  <si>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</si>
  <si>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</si>
  <si>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</si>
  <si>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</si>
  <si>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M21</t>
  </si>
  <si>
    <t>Elektromontáže</t>
  </si>
  <si>
    <t>M23</t>
  </si>
  <si>
    <t>Montáže potrubí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</si>
  <si>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</si>
  <si>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</si>
  <si>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</si>
  <si>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</si>
  <si>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</si>
  <si>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</si>
  <si>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</si>
  <si>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</si>
  <si>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</si>
  <si>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</si>
  <si>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</si>
  <si>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</si>
  <si>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</si>
  <si>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</si>
  <si>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</si>
  <si>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</si>
  <si>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</si>
  <si>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</si>
  <si>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</si>
  <si>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</si>
  <si>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</si>
  <si>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</si>
  <si>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</si>
  <si>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</si>
  <si>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</si>
  <si>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</si>
  <si>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</si>
  <si>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</si>
  <si>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</si>
  <si>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121100002RAA</t>
  </si>
  <si>
    <t>Sejmutí ornice a uložení na deponii, zpětný přesun, rozprostření v tl. 20 cm</t>
  </si>
  <si>
    <t>m3</t>
  </si>
  <si>
    <t>POL2_0</t>
  </si>
  <si>
    <t>113107630R00</t>
  </si>
  <si>
    <t>Odstranění podkladu nad 50 m2,kam.drcené tl.30 cm</t>
  </si>
  <si>
    <t>m2</t>
  </si>
  <si>
    <t>POL1_0</t>
  </si>
  <si>
    <t>113107620R00</t>
  </si>
  <si>
    <t xml:space="preserve">Odstranění podkladu nad 50 m2,kam.drcené tl.20 cm, -zpev. cesty </t>
  </si>
  <si>
    <t>113106231R00</t>
  </si>
  <si>
    <t>Rozebrání dlažeb ze zámkové dlažby v kamenivu</t>
  </si>
  <si>
    <t>113107520R00</t>
  </si>
  <si>
    <t>Odstranění podkladu pl. 50 m2,kam.drcené tl.20 cm</t>
  </si>
  <si>
    <t>113107111R00</t>
  </si>
  <si>
    <t>Odstranění povrchu , vedledlejší tlakové stoky</t>
  </si>
  <si>
    <t>113151214R00</t>
  </si>
  <si>
    <t>Fréz.živič.krytu nad 500 m2, bez překážek, tl.5 cm, obrusná asf.vrstva</t>
  </si>
  <si>
    <t>113108405R00</t>
  </si>
  <si>
    <t>Odstranění podkladu pl. nad 50 m2, živice tl.5 cm, ložná asf.vrstva</t>
  </si>
  <si>
    <t>113108410R00</t>
  </si>
  <si>
    <t>Odstranění podkladu pl. nad 50 m2, živice tl.10 cm, vrstva obalovaného kameniva -zpev. cesty</t>
  </si>
  <si>
    <t>141721102R00</t>
  </si>
  <si>
    <t>Řízené protlačení a vtažení PE d 160 mm, hor.1 - 4</t>
  </si>
  <si>
    <t>m</t>
  </si>
  <si>
    <t>141721101R00</t>
  </si>
  <si>
    <t>Řízené protlačení a vtažení PE d 110 mm, hor.1 - 4</t>
  </si>
  <si>
    <t>Řízené protlačení a vtažení PE d 90 mm, hor.1 - 4, vedlejší tlakové stoky</t>
  </si>
  <si>
    <t>132201212R00</t>
  </si>
  <si>
    <t>Hloubení rýh š.do 200 cm hor.3 do 1000m3,STROJNĚ</t>
  </si>
  <si>
    <t>132301212R00</t>
  </si>
  <si>
    <t>Hloubení rýh š.do 200 cm hor.4 do 1000 m3, STROJNĚ</t>
  </si>
  <si>
    <t>132301219R00</t>
  </si>
  <si>
    <t>Příplatek za lepivost - hloubení rýh 200cm v hor.4</t>
  </si>
  <si>
    <t>132201219R00</t>
  </si>
  <si>
    <t>Příplatek za lepivost - hloubení rýh 200cm v hor.3</t>
  </si>
  <si>
    <t>151101101R00</t>
  </si>
  <si>
    <t>Pažení a rozepření stěn rýh - příložné - hl. do 2m</t>
  </si>
  <si>
    <t>151101111R00</t>
  </si>
  <si>
    <t>Odstranění pažení stěn rýh - příložné - hl. do 2 m</t>
  </si>
  <si>
    <t>181101102R00</t>
  </si>
  <si>
    <t>Úprava pláně v zářezech v hor. 1-4, se zhutněním</t>
  </si>
  <si>
    <t>119001412R00</t>
  </si>
  <si>
    <t>Dočasné zajištění beton.a plast.potrubí DN 200-500, deštová kanalizace</t>
  </si>
  <si>
    <t>119001401R00</t>
  </si>
  <si>
    <t>Dočasné zajištění potrubí do DN 200 mm, vodovod</t>
  </si>
  <si>
    <t>119001421R00</t>
  </si>
  <si>
    <t>Dočasné zajištění kabelů - do počtu 3 kabelů</t>
  </si>
  <si>
    <t>120001101R00</t>
  </si>
  <si>
    <t>Příplatek za ztížení vykopávky v blízkosti vedení</t>
  </si>
  <si>
    <t>161101101R00</t>
  </si>
  <si>
    <t>Svislé přemístění výkopku z hor.1-4 do 2,5 m</t>
  </si>
  <si>
    <t>162201102R00</t>
  </si>
  <si>
    <t>Vodorovné přemístění výkopku z hor.1-4 do 50 m</t>
  </si>
  <si>
    <t>162701105R00</t>
  </si>
  <si>
    <t>Vodorovné přemístění výkopku z hor.1-4 , na skládku zhotovitele</t>
  </si>
  <si>
    <t>171201201R00</t>
  </si>
  <si>
    <t>Uložení sypaniny na skl.-sypanina na výšku přes 2m</t>
  </si>
  <si>
    <t>199000002R00</t>
  </si>
  <si>
    <t>Poplatek za skládku horniny 1- 4</t>
  </si>
  <si>
    <t>175101101R00</t>
  </si>
  <si>
    <t>Obsyp potrubí bez prohození sypaniny</t>
  </si>
  <si>
    <t>58337331R</t>
  </si>
  <si>
    <t>Štěrkopísek frakce 0-22 B</t>
  </si>
  <si>
    <t>t</t>
  </si>
  <si>
    <t>POL3_0</t>
  </si>
  <si>
    <t>174101101R00</t>
  </si>
  <si>
    <t>Zásyp jam, rýh, šachet se zhutněním</t>
  </si>
  <si>
    <t>58344169R</t>
  </si>
  <si>
    <t>Štěrkodrtě frakce 0-32 A, 100% výměna zásypu v krajské komunikaci</t>
  </si>
  <si>
    <t>451573111R00</t>
  </si>
  <si>
    <t>Lože pod potrubí ze štěrkopísku 0-22 mm</t>
  </si>
  <si>
    <t>564782111R00</t>
  </si>
  <si>
    <t>Podklad z kam.drceného 32-63 s výplň.kamen. 30 cm</t>
  </si>
  <si>
    <t>564762111R00</t>
  </si>
  <si>
    <t>Podklad z kam.drceného 32-63 s výplň.kamen. 20 cm</t>
  </si>
  <si>
    <t>564732111R00</t>
  </si>
  <si>
    <t>Podklad z kam.drceného 32-63 s výplň.kamen. 10 cm</t>
  </si>
  <si>
    <t>596215041R00</t>
  </si>
  <si>
    <t>Kladení zámkové dlažby tl. 8 cm do drtě tl. 5 cm</t>
  </si>
  <si>
    <t>573312611R00</t>
  </si>
  <si>
    <t>Prolití podkladu z kameniva asfaltem, 7,0 kg/m2</t>
  </si>
  <si>
    <t>564772115R00</t>
  </si>
  <si>
    <t>Obnovení povrchu po překopech, vedlejší tlakové stoky</t>
  </si>
  <si>
    <t>577141122R00</t>
  </si>
  <si>
    <t>Beton asfalt. ACL 16+ ložný, š. do 3 m, tl. 5 cm</t>
  </si>
  <si>
    <t>577141212R00</t>
  </si>
  <si>
    <t>Beton asfalt. ACO 8,ACO 11,ACO 16, do 3 m, tl.5 cm</t>
  </si>
  <si>
    <t>573111111R00</t>
  </si>
  <si>
    <t>Postřik živičný infiltr.+ posyp, asfalt. 0,60kg/m2</t>
  </si>
  <si>
    <t>573211111R00</t>
  </si>
  <si>
    <t>Postřik živičný spojovací z asfaltu 0,5-0,7 kg/m2</t>
  </si>
  <si>
    <t>871241121R00</t>
  </si>
  <si>
    <t>Montáž potrubí polyetylenového ve výkopu d 90 mm</t>
  </si>
  <si>
    <t>877242121R00</t>
  </si>
  <si>
    <t>Přirážka za 1 spoj elektrotvarovky d 90 mm</t>
  </si>
  <si>
    <t>kus</t>
  </si>
  <si>
    <t>871211121R00</t>
  </si>
  <si>
    <t>Montáž trubek polyetylenových ve výkopu d 63 mm</t>
  </si>
  <si>
    <t>877212121R00</t>
  </si>
  <si>
    <t>Přirážka za 1 spoj elektrotvarovky d 63 mm</t>
  </si>
  <si>
    <t>871171121R00</t>
  </si>
  <si>
    <t>Montáž trubek polyetylenových ve výkopu d 40 mm</t>
  </si>
  <si>
    <t>891241111R00</t>
  </si>
  <si>
    <t>Montáž vodovodních šoupátek ve výkopu DN 80</t>
  </si>
  <si>
    <t>891211111R00</t>
  </si>
  <si>
    <t>Montáž vodovodních šoupátek ve výkopu DN 50</t>
  </si>
  <si>
    <t>891217111R00</t>
  </si>
  <si>
    <t>Montáž hydrantů podzemních DN 50, proplachovací souprava</t>
  </si>
  <si>
    <t>891173111R00</t>
  </si>
  <si>
    <t>Montáž ventilů hlavních pro přípojky DN 32</t>
  </si>
  <si>
    <t>899401112R00</t>
  </si>
  <si>
    <t>Osazení poklopů litinových šoupátkových</t>
  </si>
  <si>
    <t>899401113R00</t>
  </si>
  <si>
    <t>Osazení poklopů litinových hydrantových</t>
  </si>
  <si>
    <t>899401111R00</t>
  </si>
  <si>
    <t>Osazení poklopů litinových ventilových</t>
  </si>
  <si>
    <t>899721111R00</t>
  </si>
  <si>
    <t>Fólie výstražná z PVC, šířka 22 cm</t>
  </si>
  <si>
    <t>892241111R00</t>
  </si>
  <si>
    <t>Tlaková zkouška tlak.kan. potrubí do DN 80</t>
  </si>
  <si>
    <t>892242111R00</t>
  </si>
  <si>
    <t>Zabezpečení konců tlak.kan. potrubí DN 80</t>
  </si>
  <si>
    <t>úsek</t>
  </si>
  <si>
    <t>892243111R00</t>
  </si>
  <si>
    <t>Proplach  tlak.kan. potrubí  do DN 80</t>
  </si>
  <si>
    <t>893312111R00</t>
  </si>
  <si>
    <t>Šachty armaturní ŽB, strop z dílců, do 1,50 m2, , vč.poklopu , komplet dodávka a montáž</t>
  </si>
  <si>
    <t>891241221R00</t>
  </si>
  <si>
    <t>Montáž vodovod. šoupátek šacht. kolečko DN 80</t>
  </si>
  <si>
    <t>857601101R00</t>
  </si>
  <si>
    <t>Montáž tvarovek jednoosých, tvárná litina DN 80</t>
  </si>
  <si>
    <t>857701101R00</t>
  </si>
  <si>
    <t>Montáž tvarovek odbočných, tvárná litina DN 80</t>
  </si>
  <si>
    <t>X</t>
  </si>
  <si>
    <t>Trubka tlaková PE100 d 90 x 8,2 mm SDR11</t>
  </si>
  <si>
    <t>Trubka tlaková PE100 d 63 x 5,8 mm SDR11</t>
  </si>
  <si>
    <t>Trubka tlaková PE100 d 40 x 3,7 mm SDR11</t>
  </si>
  <si>
    <t xml:space="preserve">Elektrospojka PE100 d  90 mm SDR11 </t>
  </si>
  <si>
    <t xml:space="preserve">Elektrospojka PE100 d  63 mm SDR11 </t>
  </si>
  <si>
    <t>Nákružek lemový PE100 d  90 mm SDR11</t>
  </si>
  <si>
    <t>Příruba točivá PN 16  DN 80</t>
  </si>
  <si>
    <t>Nákružek lemový PE100 d  63 mm SDR11</t>
  </si>
  <si>
    <t>Příruba točivá PN 16  DN 50</t>
  </si>
  <si>
    <t xml:space="preserve">Oblouk 60° PE100 d 90x8,2 mm SDR11,  </t>
  </si>
  <si>
    <t>Oblouk 30° PE100 d 90x8,2 mm SDR11</t>
  </si>
  <si>
    <t xml:space="preserve">Oblouk 90° PE100 d 63x5,8 mm SDR11,  </t>
  </si>
  <si>
    <t xml:space="preserve">Oblouk 60° PE100 d 63x5,8 mm SDR11,  </t>
  </si>
  <si>
    <t xml:space="preserve">Oblouk 45° PE100 d 63x5,8 mm SDR11,  </t>
  </si>
  <si>
    <t xml:space="preserve">Oblouk 30° PE100 d 63x5,8 mm SDR11,  </t>
  </si>
  <si>
    <t>Odbočka T-kus 90° PE 100  d 90 mm SDR11</t>
  </si>
  <si>
    <t>Odbočka T-kus 90° PE 100  d 90/63 mm SDR11</t>
  </si>
  <si>
    <t>Odbočka T-kus 90° PE 100  d 63 mm SDR11</t>
  </si>
  <si>
    <t>Odbočka T-kus 90° PE 100  d 63/40 mm SDR11</t>
  </si>
  <si>
    <t>Redukce PE100 d 90/63 mm SDR11</t>
  </si>
  <si>
    <t>Redukce PE100 d 63/40 mm SDR11</t>
  </si>
  <si>
    <t>Kříž přírubový TT DN80/80mm</t>
  </si>
  <si>
    <t>Koleno patní PP 90° (N)  DN 80 PN 10-40</t>
  </si>
  <si>
    <t>TP (FF)  DN 80 PN 10-40, L=0,25 m</t>
  </si>
  <si>
    <t>Koleno přír. P 90° (Q)  DN 80 PN 10-16</t>
  </si>
  <si>
    <t>Spojka "B" pro přip.tlak.vozu</t>
  </si>
  <si>
    <t>Šoupátko přírubové DN 80, kanalizační</t>
  </si>
  <si>
    <t>Šoupátko přírubové DN 50, kanalizační</t>
  </si>
  <si>
    <t>Šoupátko DN 5/4" pro dom.přípojky, kanalizační</t>
  </si>
  <si>
    <t xml:space="preserve">Kolo ruční - volant D 160 </t>
  </si>
  <si>
    <t>Souprava zemní  teleskopická DN 65-80,max.1,7m</t>
  </si>
  <si>
    <t>Souprava zemní  teleskopická DN 1"-2", max.1,7m</t>
  </si>
  <si>
    <t>Poklop  uliční šoupátkový hranatý, vč. podkladní desky</t>
  </si>
  <si>
    <t>Poklop  uliční šoupátkový kulatý, vč. podkladní desky</t>
  </si>
  <si>
    <t>Poklop  uliční hydrantový, vč. podkladní desky</t>
  </si>
  <si>
    <t>Proplachovací souprava DN50</t>
  </si>
  <si>
    <t>Dom.čerp.stanice, odstředivé kal.čerpadlo,vystr., ovl.zařízení, komplet dodávka a montáž</t>
  </si>
  <si>
    <t>919735112R00</t>
  </si>
  <si>
    <t>Řezání stávajícího živičného krytu tl. 5 - 10 cm</t>
  </si>
  <si>
    <t>919723211R00</t>
  </si>
  <si>
    <t>Dilatační spáry řez.podélné 9 mm,zalití za studena</t>
  </si>
  <si>
    <t>979091211R00</t>
  </si>
  <si>
    <t>Vodorovné přemístění suti do 7 km</t>
  </si>
  <si>
    <t>979091121R00</t>
  </si>
  <si>
    <t>Vodorovné přemíst. vybouraných hmot za další 1 km</t>
  </si>
  <si>
    <t>979990104R00</t>
  </si>
  <si>
    <t>Poplatek za skládku suti - beton,kamenivo</t>
  </si>
  <si>
    <t>979990113R00</t>
  </si>
  <si>
    <t>Poplatek za skládku suti - obalované kam. - asfalt</t>
  </si>
  <si>
    <t>998276101R00</t>
  </si>
  <si>
    <t>Přesun hmot, trubní vedení plastová, otevř. výkop</t>
  </si>
  <si>
    <t>210800507R00</t>
  </si>
  <si>
    <t>Vodič identifikační CYY 6 mm2 , montáž vč. dodávky, zkouška  identifikačního vodiče</t>
  </si>
  <si>
    <t>230191016R00</t>
  </si>
  <si>
    <t>Uložení chráničky ve výkopu PE 110x4,2mm</t>
  </si>
  <si>
    <t>230193002R00</t>
  </si>
  <si>
    <t>Nasunutí potrubní sekce do chráničky DN 80, včetně distančních objímek</t>
  </si>
  <si>
    <t>230193003R00</t>
  </si>
  <si>
    <t>Nasunutí potrubní sekce do chráničky DN 100, včetně distančních objímek</t>
  </si>
  <si>
    <t>230193005R00</t>
  </si>
  <si>
    <t>Nasunutí potrubní sekce do chráničky DN 150, včetně distančních objímek</t>
  </si>
  <si>
    <t>230194002R00</t>
  </si>
  <si>
    <t>Utěsnění chráničky manžetou DN 80</t>
  </si>
  <si>
    <t>230194003R00</t>
  </si>
  <si>
    <t>Utěsnění chráničky manžetou DN 100</t>
  </si>
  <si>
    <t>230194005R00</t>
  </si>
  <si>
    <t>Utěsnění chráničky manžetou DN 150</t>
  </si>
  <si>
    <t>005121010R</t>
  </si>
  <si>
    <t>Vybudování zařízení staveniště</t>
  </si>
  <si>
    <t>Soubor</t>
  </si>
  <si>
    <t>005111020R</t>
  </si>
  <si>
    <t>Vytyčení stavby</t>
  </si>
  <si>
    <t>005111021R</t>
  </si>
  <si>
    <t>Vytyčení inženýrských sítí</t>
  </si>
  <si>
    <t>005211030R</t>
  </si>
  <si>
    <t xml:space="preserve">Dočasná dopravní opatření 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</si>
  <si>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</si>
  <si>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</si>
  <si>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</si>
  <si>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</si>
  <si>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Kanalizační a provozní řád</t>
  </si>
  <si>
    <t>004111020R</t>
  </si>
  <si>
    <t>Vypracování projektové dokumentace , PRO PROVÁDĚNÍ STAVBY</t>
  </si>
  <si>
    <t/>
  </si>
  <si>
    <t>END</t>
  </si>
  <si>
    <t>Kontrolní rozpočet</t>
  </si>
  <si>
    <t xml:space="preserve">Vrátkov-splašková kanalizace a ČOV </t>
  </si>
  <si>
    <t xml:space="preserve">Kontrolní rozpočet </t>
  </si>
  <si>
    <t>Vrátkov-splašková kanalizace a ČOV, SO 02 ČOV</t>
  </si>
  <si>
    <t>115100001RAA</t>
  </si>
  <si>
    <t>Čerpání vody na výšku 10 m, do 500 l, včetně pohotovosti čerpací soupravy</t>
  </si>
  <si>
    <t>h</t>
  </si>
  <si>
    <t>132101212R00</t>
  </si>
  <si>
    <t>Hloubení rýh š.do 200 cm hor.2 do 1000 m3,STROJNĚ</t>
  </si>
  <si>
    <t>141721103R00</t>
  </si>
  <si>
    <t>Řízené protlačení a vtažení PE d 225 mm, hor.1 - 4</t>
  </si>
  <si>
    <t>131201112R00</t>
  </si>
  <si>
    <t>Hloubení nezapaž. jam hor.3 do 1000 m3, STROJNĚ</t>
  </si>
  <si>
    <t>Vodorovné přemístění výkopku z hor.1-4 do 10000 m</t>
  </si>
  <si>
    <t>167101102R00</t>
  </si>
  <si>
    <t>Nakládání výkopku z hor.1-4 v množství nad 100 m3</t>
  </si>
  <si>
    <t>171101101R00</t>
  </si>
  <si>
    <t>Uložení sypaniny do násypů zhutněných na 95% PS</t>
  </si>
  <si>
    <t>181201102R00</t>
  </si>
  <si>
    <t>Úprava pláně v násypech v hor. 1-4, se zhutněním, zpev.plocha</t>
  </si>
  <si>
    <t>182201101R00</t>
  </si>
  <si>
    <t>Svahování násypů, zpevnění paty svahu kam. záhozem</t>
  </si>
  <si>
    <t>171151101R00</t>
  </si>
  <si>
    <t>Hutnění boků násypů</t>
  </si>
  <si>
    <t>180402111R00</t>
  </si>
  <si>
    <t>Založení trávníku parkového výsevem v rovině</t>
  </si>
  <si>
    <t>181006112R00</t>
  </si>
  <si>
    <t>Rozprostření zemin v rov./sklonu 1:5, tl. do 15 cm</t>
  </si>
  <si>
    <t>2</t>
  </si>
  <si>
    <t>Základy,zvláštní zakládání</t>
  </si>
  <si>
    <t>242111113R00</t>
  </si>
  <si>
    <t>Osazení pláště studny z bet. skruží celých DN 1000</t>
  </si>
  <si>
    <t>59225342R</t>
  </si>
  <si>
    <t>Skruž studňová TBS-Q 100/100/9</t>
  </si>
  <si>
    <t>59225710R</t>
  </si>
  <si>
    <t xml:space="preserve">Deska zákrytová studňová TBH 6-100 </t>
  </si>
  <si>
    <t>271531112R00</t>
  </si>
  <si>
    <t>Polštář základu z kameniva hr. drceného 32-63 mm</t>
  </si>
  <si>
    <t>289970111R00</t>
  </si>
  <si>
    <t>Vrstva geotextilie 400g/m2, montáž vč.dodávky</t>
  </si>
  <si>
    <t>274313611R00</t>
  </si>
  <si>
    <t>Beton základových pasů prostý C 16/20</t>
  </si>
  <si>
    <t>274352111R00</t>
  </si>
  <si>
    <t xml:space="preserve">Bednění stěn základových pasů zabudované, tvárnice ztraceho bednění </t>
  </si>
  <si>
    <t>273313611R00</t>
  </si>
  <si>
    <t>Beton základových desek prostý C 16/20</t>
  </si>
  <si>
    <t>273321311R00</t>
  </si>
  <si>
    <t>Železobeton základových desek C 16/20, vč.arm.výztuže</t>
  </si>
  <si>
    <t>3</t>
  </si>
  <si>
    <t>Svislé a kompletní konstrukce</t>
  </si>
  <si>
    <t>380311552R00</t>
  </si>
  <si>
    <t>Beton komplet. konstrukcí prostý C 20/25 do 30 cm, výústní objekt</t>
  </si>
  <si>
    <t>380321342R00</t>
  </si>
  <si>
    <t>Beton komplet.konstrukcí železový C 20/25 do 30 cm, kvč.výztuže, do tvárnic ztraceného bednění</t>
  </si>
  <si>
    <t>380311533R00</t>
  </si>
  <si>
    <t>Beton komplet. konstrukcí prostý C 12/15 nad 30 cm, obetonování nádrží</t>
  </si>
  <si>
    <t>311238211R00</t>
  </si>
  <si>
    <t xml:space="preserve">Zdivo *therm 30 P+D na MVC </t>
  </si>
  <si>
    <t>342248112R00</t>
  </si>
  <si>
    <t xml:space="preserve">Příčky *therm 11,5 P+D na MVC </t>
  </si>
  <si>
    <t>317168135R00</t>
  </si>
  <si>
    <t>Překlad POROTHERM 7 vysoký 70x235x2250 mm</t>
  </si>
  <si>
    <t>317168132R00</t>
  </si>
  <si>
    <t>Překlad POROTHERM 7 vysoký 70x235x1500 mm</t>
  </si>
  <si>
    <t>317168121R00</t>
  </si>
  <si>
    <t>Překlad POROTHERM plochý 145x71x1000 mm</t>
  </si>
  <si>
    <t>465513127R00</t>
  </si>
  <si>
    <t>Dlažba z kamene na MC, s vyspárov. MCs, tl. 20 cm, výústní objekt</t>
  </si>
  <si>
    <t>Lože pod potrubí ze štěrkopísku do 63 mm</t>
  </si>
  <si>
    <t>452321121R00</t>
  </si>
  <si>
    <t>Desky podkladní pod potrubí z železobetonu C 16/20, vč.arm. výztuže</t>
  </si>
  <si>
    <t>452321131R00</t>
  </si>
  <si>
    <t>Desky podkladní pod potrubí z železobetonu C25/30,  vč.arm.výztuže</t>
  </si>
  <si>
    <t>417388112R00</t>
  </si>
  <si>
    <t>Věnec vnější pro PTH zeď tl. 300, tl. 200 mm, vč.arm.výztuže</t>
  </si>
  <si>
    <t>417351111R00</t>
  </si>
  <si>
    <t>Bednění ztužujících věnců, obě strany - zřízení</t>
  </si>
  <si>
    <t>417351113R00</t>
  </si>
  <si>
    <t>Bednění ztužujících věnců, obě strany - odstranění</t>
  </si>
  <si>
    <t>411168121R00</t>
  </si>
  <si>
    <t>Strop vložky *therm, tl.210 mm, nosník do 2 m</t>
  </si>
  <si>
    <t>411351103R00</t>
  </si>
  <si>
    <t>Bednění stropů pod vložky z tvárnic - zřízení</t>
  </si>
  <si>
    <t>411351104R00</t>
  </si>
  <si>
    <t>Bednění stropů pod vložky z tvárnic - odstranění</t>
  </si>
  <si>
    <t>572701111R00</t>
  </si>
  <si>
    <t>Vyspravení výtluků kom-pěší kam. hrubě drceným, vyrovnání  povrchu stáv.cesty-25% plochy tl.10cm</t>
  </si>
  <si>
    <t>564772111R00</t>
  </si>
  <si>
    <t>Podklad z kam.drceného 32-63 s výplň.kamen. 25 cm</t>
  </si>
  <si>
    <t>564851111R00</t>
  </si>
  <si>
    <t>Podklad ze štěrkodrti po zhutnění tloušťky 15 cm</t>
  </si>
  <si>
    <t>573111115R00</t>
  </si>
  <si>
    <t>Postřik živičný infiltr.+ posyp, asfalt 2,5 kg/m2</t>
  </si>
  <si>
    <t>565171111R00</t>
  </si>
  <si>
    <t>Podklad z obal kamen. ACP 22+,  tl.10 cm</t>
  </si>
  <si>
    <t>577151113R00</t>
  </si>
  <si>
    <t>Beton asfalt. ACO 16+ obrusný, š. do 3 m, tl. 6 cm</t>
  </si>
  <si>
    <t>61</t>
  </si>
  <si>
    <t>Upravy povrchů vnitřní</t>
  </si>
  <si>
    <t>612421637R00</t>
  </si>
  <si>
    <t>Omítka vnitřní zdiva a stropu, MVC, štuková</t>
  </si>
  <si>
    <t>62</t>
  </si>
  <si>
    <t>Upravy povrchů vnější</t>
  </si>
  <si>
    <t>622451131R00</t>
  </si>
  <si>
    <t>Omítka vnější stěn, MC, šlechtěná</t>
  </si>
  <si>
    <t>64</t>
  </si>
  <si>
    <t>Výplně otvorů</t>
  </si>
  <si>
    <t>641951111R00</t>
  </si>
  <si>
    <t>Osazení rámů okenních plastových, plocha do 1 m2</t>
  </si>
  <si>
    <t xml:space="preserve">Okno plastové jednodílné 60 x 60 cm  </t>
  </si>
  <si>
    <t>642945111R00</t>
  </si>
  <si>
    <t>Osazení zárubní ocel. požár.1křídl., pl. do 2,5 m2</t>
  </si>
  <si>
    <t>642942111R00</t>
  </si>
  <si>
    <t>Osazení zárubní dveřních ocelových, pl. do 2,5 m2</t>
  </si>
  <si>
    <t xml:space="preserve">Dveře  protipožární 90x200 cm  </t>
  </si>
  <si>
    <t xml:space="preserve">Dveře  protipožární 80x200 cm  </t>
  </si>
  <si>
    <t xml:space="preserve">Dveře  plastové 80x200 cm  </t>
  </si>
  <si>
    <t>Dveře plechové 180x200 cm  ,  dvokřídlé, zateplené</t>
  </si>
  <si>
    <t>642943112R00</t>
  </si>
  <si>
    <t xml:space="preserve">Osazování úhelník.rámů s dveřními křídly pl.4 m2,  </t>
  </si>
  <si>
    <t>894410010RA0</t>
  </si>
  <si>
    <t>Šachta z betonových dílců pro DN 200, komplet dodávka a montáž dle pd</t>
  </si>
  <si>
    <t>892855116R00</t>
  </si>
  <si>
    <t>Kontrola kanalizace TV kamerou nad 500 m</t>
  </si>
  <si>
    <t>831230010RA0</t>
  </si>
  <si>
    <t>Kanalizace z trub polyetylénových D 90 mm, komplet dodávka a montáž dle pd</t>
  </si>
  <si>
    <t>831350013RA0</t>
  </si>
  <si>
    <t>Kanalizace z trub PVC hrdlových D 200 mm, komplet dodávka a montáž dle pd</t>
  </si>
  <si>
    <t>90</t>
  </si>
  <si>
    <t>Přípočty</t>
  </si>
  <si>
    <t>900100002RA0</t>
  </si>
  <si>
    <t>Oplocení z poplastovaného pletiva, ocelové sloupky, vč. vjezdových vrat</t>
  </si>
  <si>
    <t>100 m</t>
  </si>
  <si>
    <t>95</t>
  </si>
  <si>
    <t>Dokončovací kce na pozem.stav.</t>
  </si>
  <si>
    <t>950200010RA0</t>
  </si>
  <si>
    <t>Střecha sedlová - krov, krytina skládaná, , komplet dodávka a montáž</t>
  </si>
  <si>
    <t>953943111R00</t>
  </si>
  <si>
    <t>Osazení kovových předmětů do zdiva, 1 kg / kus</t>
  </si>
  <si>
    <t xml:space="preserve">Mřížka větrací 300/300mm se žaluzií a síťkou </t>
  </si>
  <si>
    <t xml:space="preserve">Mřížka větrací pr.300mm se žaluzií a síťkou </t>
  </si>
  <si>
    <t>Mřížka větrací 300/300mm pro ventilátor</t>
  </si>
  <si>
    <t>Mřížka větrací 150/150mm pro ventilátor</t>
  </si>
  <si>
    <t>Konzole pro anténu, komplet dodávka a montáž</t>
  </si>
  <si>
    <t>711</t>
  </si>
  <si>
    <t>Izolace proti vodě</t>
  </si>
  <si>
    <t>711141559RZ2</t>
  </si>
  <si>
    <t>Izolace proti vlhk. vodorovná pásy přitavením, 2 vrstvy - včetně dodávky asf.pásu</t>
  </si>
  <si>
    <t>713</t>
  </si>
  <si>
    <t>Izolace tepelné</t>
  </si>
  <si>
    <t>713121111RV5</t>
  </si>
  <si>
    <t>Izolace tepelná podlah, jednovrstvá, včetně dodávky XPS tl. 100 mm</t>
  </si>
  <si>
    <t>713131130R00</t>
  </si>
  <si>
    <t>Izolace tepelná věnce vložením do konstrukce, vč.dodávky dřevoce.desky</t>
  </si>
  <si>
    <t>713111111RV3</t>
  </si>
  <si>
    <t>Izolace tepelné stropů vrchem kladené volně, 1 vrstva - včetně dodávky  tl. 100 mm</t>
  </si>
  <si>
    <t>721</t>
  </si>
  <si>
    <t>Vnitřní kanalizace</t>
  </si>
  <si>
    <t>721176115R00</t>
  </si>
  <si>
    <t>Potrubí HT odpadní svislé D 110 x 2,7 mm</t>
  </si>
  <si>
    <t>721176125R00</t>
  </si>
  <si>
    <t>Potrubí HT svodné (ležaté) D 110 x 2,7 mm</t>
  </si>
  <si>
    <t>721273160R00</t>
  </si>
  <si>
    <t xml:space="preserve">Hlavice ventilační přivětrávací  </t>
  </si>
  <si>
    <t>721290111R00</t>
  </si>
  <si>
    <t>Zkouška těsnosti kanalizace vodou DN 125</t>
  </si>
  <si>
    <t>722</t>
  </si>
  <si>
    <t>Vnitřní vodovod</t>
  </si>
  <si>
    <t>722172312R00</t>
  </si>
  <si>
    <t>Potrubí z PPR Instaplast, studená, D 25x3,5 mm</t>
  </si>
  <si>
    <t>722172330R00</t>
  </si>
  <si>
    <t>Potrubí z PPR Instaplast, teplá, D 16x2,7 mm</t>
  </si>
  <si>
    <t>Vnitřní vodovod,trouby  a tvarovky , komplet dodávka a montáž</t>
  </si>
  <si>
    <t>ks</t>
  </si>
  <si>
    <t>Vodárna- tlaková nádoba, čerpadlo ve studni, , komplet dodávka a montáž</t>
  </si>
  <si>
    <t>Vodoměrná sestavaa vodoměr na přívodu ze studny, komplet dodávka a montáž</t>
  </si>
  <si>
    <t>Kohout kulový zahradní</t>
  </si>
  <si>
    <t>Vodoměrná sestava a vodoměr na vod.přípojce, komplet dodávka a montáž</t>
  </si>
  <si>
    <t>722280106R00</t>
  </si>
  <si>
    <t>Tlaková zkouška vodovodního potrubí DN 32</t>
  </si>
  <si>
    <t>722290234R00</t>
  </si>
  <si>
    <t>Proplach a dezinfekce vodovod.potrubí DN 80</t>
  </si>
  <si>
    <t>725</t>
  </si>
  <si>
    <t>Zařizovací předměty</t>
  </si>
  <si>
    <t>Umyvadlo keramické, komplet dodávka a montáž</t>
  </si>
  <si>
    <t>Sprchový kout, komplet dodávka a montáž</t>
  </si>
  <si>
    <t>Klozet keramický kombi, komplet dodávka a montáž</t>
  </si>
  <si>
    <t>Elektrický ohřívač průtokový, komplet dodávka a montáž</t>
  </si>
  <si>
    <t>Baterie stojánkové dřezové pákové, komplet dodávka a montáž</t>
  </si>
  <si>
    <t>Baterie sprchová nástěnné, komplet dodávka a montáž</t>
  </si>
  <si>
    <t>Zápachové uzávěrky pro zařiz. předměty dřezové, komplet dodávka a montáž</t>
  </si>
  <si>
    <t>Zápachové uzávěrky pro zařiz. předmětyvanové, komplet dodávka a montáž</t>
  </si>
  <si>
    <t>764</t>
  </si>
  <si>
    <t>Konstrukce klempířské</t>
  </si>
  <si>
    <t>764252010RAA</t>
  </si>
  <si>
    <t>Žlab z Cu plechu podokapní půlkruhový, komplet dodávka montáž</t>
  </si>
  <si>
    <t>764554410RA0</t>
  </si>
  <si>
    <t>Odpadní trouby z TiZn plechu kruhové, komplet dodávka a montáž</t>
  </si>
  <si>
    <t>771</t>
  </si>
  <si>
    <t>Podlahy z dlaždic a obklady</t>
  </si>
  <si>
    <t>771575014RA0</t>
  </si>
  <si>
    <t>Dlažba do tmele  30 x 30 cm, vč. stěrky</t>
  </si>
  <si>
    <t>781</t>
  </si>
  <si>
    <t>Obklady keramické</t>
  </si>
  <si>
    <t>781472112R00</t>
  </si>
  <si>
    <t>Obklad vnitřní stěn keramický,průmysl., hladký,MC,</t>
  </si>
  <si>
    <t>230193007R00</t>
  </si>
  <si>
    <t>Nasunutí potrubní sekce do chráničky DN 250, vč.distančních objímek</t>
  </si>
  <si>
    <t>230194008R00</t>
  </si>
  <si>
    <t>Utěsnění chráničky manžetou DN 250</t>
  </si>
  <si>
    <t>Zařízení staveniště</t>
  </si>
  <si>
    <t>005231040R</t>
  </si>
  <si>
    <t xml:space="preserve">Kanalizační a provozní řád </t>
  </si>
  <si>
    <t>E</t>
  </si>
  <si>
    <t>Elektro čov</t>
  </si>
  <si>
    <t>x</t>
  </si>
  <si>
    <t xml:space="preserve">Elektročást , komplet dodávka a montáž </t>
  </si>
  <si>
    <t>kpl</t>
  </si>
  <si>
    <t>T</t>
  </si>
  <si>
    <t>Technologie čov</t>
  </si>
  <si>
    <t xml:space="preserve">Strojně stírané válcové síto SVS, komplet dodávka a montáž </t>
  </si>
  <si>
    <t xml:space="preserve">Technologie BC150EO-2x, komplet dodávka a montáž  </t>
  </si>
  <si>
    <t xml:space="preserve">Parschalův žlab P2, komplet dodávka a montáž </t>
  </si>
  <si>
    <t xml:space="preserve">Mikrosíto MFB 10, komplet dodávka a montáž </t>
  </si>
  <si>
    <t>Vrátkov-splašková kanalizace a ČOV, SO 03 Elektropřípojka NN</t>
  </si>
  <si>
    <t>Práce v HZS</t>
  </si>
  <si>
    <t>900 00001</t>
  </si>
  <si>
    <t xml:space="preserve">Napojení v pojistkové skříni SS200 v pilíři,  </t>
  </si>
  <si>
    <t>90000011</t>
  </si>
  <si>
    <t xml:space="preserve">Prace v HZS,  </t>
  </si>
  <si>
    <t>90000012</t>
  </si>
  <si>
    <t>Prace v HZS,  Koordinace s ostatními profesemi</t>
  </si>
  <si>
    <t>90000020</t>
  </si>
  <si>
    <t xml:space="preserve">Výchozí revize elektro,  </t>
  </si>
  <si>
    <t>210010134R00</t>
  </si>
  <si>
    <t>Trubka ochranná z PE, uložená pevně, DN do 47 mm</t>
  </si>
  <si>
    <t>210100006R00</t>
  </si>
  <si>
    <t>Ukončení vodičů v rozvaděči + zapojení do 50 mm2</t>
  </si>
  <si>
    <t>210120102R00</t>
  </si>
  <si>
    <t xml:space="preserve">Patrona nožová do 500 V  </t>
  </si>
  <si>
    <t>210120461R00</t>
  </si>
  <si>
    <t>Jistič 3pólový bez krytu</t>
  </si>
  <si>
    <t>210191501R00</t>
  </si>
  <si>
    <t>Montáž typ. elektroměrového rozvaděče do pilíře</t>
  </si>
  <si>
    <t>210220022R00</t>
  </si>
  <si>
    <t>Vedení uzemňovací v zemi FeZn, 30x4</t>
  </si>
  <si>
    <t>210901092R00</t>
  </si>
  <si>
    <t xml:space="preserve">Kabel silový AYKY 1kV 4 x 70 mm2  </t>
  </si>
  <si>
    <t>210950201R00</t>
  </si>
  <si>
    <t>Příplatek na zatahování kabelů váhy do 0,75 kg</t>
  </si>
  <si>
    <t>M46</t>
  </si>
  <si>
    <t>Zemní práce při montážích</t>
  </si>
  <si>
    <t>460010024RT2</t>
  </si>
  <si>
    <t>Vytýčení kabelové trasy v zastavěném prostoru, délka trasy do 500 m</t>
  </si>
  <si>
    <t>km</t>
  </si>
  <si>
    <t>460050602R00</t>
  </si>
  <si>
    <t>Výkop jámy pro elektropilíř, hornina třídy 3-4</t>
  </si>
  <si>
    <t>460080002R00</t>
  </si>
  <si>
    <t>Betonový základ do bednění</t>
  </si>
  <si>
    <t>460270001R00</t>
  </si>
  <si>
    <t>Pilíř zděný pro ER</t>
  </si>
  <si>
    <t>460200283R00</t>
  </si>
  <si>
    <t>Výkop kabelové rýhy 50/100 cm hor.3</t>
  </si>
  <si>
    <t>460490012R00</t>
  </si>
  <si>
    <t>460510021R00</t>
  </si>
  <si>
    <t>Kabelový prostup z plast.trub, DN do 10,5 cm</t>
  </si>
  <si>
    <t>460571023R00</t>
  </si>
  <si>
    <t>Zához rýhy 50/100 cm, hornina tř. 3, se zhutněním</t>
  </si>
  <si>
    <t xml:space="preserve">Vypracování projektové dokumentace </t>
  </si>
  <si>
    <t>M21.1</t>
  </si>
  <si>
    <t>Materiál</t>
  </si>
  <si>
    <t>Kabel silový s Al jádrem 1 kV 1-AYKY  4B x 70 mm2</t>
  </si>
  <si>
    <t>Pásek zemnící FeZN 30x4</t>
  </si>
  <si>
    <t>pojistková vložka PN000 50AgG</t>
  </si>
  <si>
    <t>pojistková vložka PN000 63AgG</t>
  </si>
  <si>
    <t>jistič trojpólový 63A, char.B</t>
  </si>
  <si>
    <t>elektroměrový rozvaděč typový ER212</t>
  </si>
  <si>
    <t>Folie z PE š.22 cm</t>
  </si>
  <si>
    <t>chránička kabelová PE50</t>
  </si>
  <si>
    <t>Podružný materiál</t>
  </si>
  <si>
    <t>Prořez (m,kg)</t>
  </si>
  <si>
    <t>Vrátkov-splašková kanalizace a ČOV, SO 04 Vodovod</t>
  </si>
  <si>
    <t>Dočasné zajištění beton.a plast.potrubí DN 200-500</t>
  </si>
  <si>
    <t>850265121R00</t>
  </si>
  <si>
    <t>Výřez nebo výsek na potrubí DN 100</t>
  </si>
  <si>
    <t>891247111R00</t>
  </si>
  <si>
    <t>Montáž hydrantů podzemních DN 80</t>
  </si>
  <si>
    <t>891247211R00</t>
  </si>
  <si>
    <t>Montáž hydrantů nadzemních DN 80</t>
  </si>
  <si>
    <t>Tlaková zkouška vodovodního potrubí  DN 80</t>
  </si>
  <si>
    <t>Zabezpečení konců vodovod. potrubí DN 80</t>
  </si>
  <si>
    <t>Desinfekce vodovodního potrubí  DN 80</t>
  </si>
  <si>
    <t xml:space="preserve">Oblouk 45° PE100 d 90x8,2 mm SDR11,  </t>
  </si>
  <si>
    <t xml:space="preserve">Odbočka přir. T DN80 </t>
  </si>
  <si>
    <t>Příruba jištěná , DN 80</t>
  </si>
  <si>
    <t xml:space="preserve">Koleno přír.s patkou N DN80 </t>
  </si>
  <si>
    <t>TP (FF) DN 80/200mm</t>
  </si>
  <si>
    <t>Šoupátko přírubové DN 80</t>
  </si>
  <si>
    <t>Souprava zemní teleskopická DN 65-80,max.2,9m</t>
  </si>
  <si>
    <t>Hydrant  podzemní DN 80</t>
  </si>
  <si>
    <t>42273620R</t>
  </si>
  <si>
    <t>Hydrant  nadzemní, DN 80, požární</t>
  </si>
  <si>
    <t>Poplatek za skládku suti - beton, kamenivo</t>
  </si>
  <si>
    <t>Nasunutí potrubní sekce do chráničky DN 150</t>
  </si>
  <si>
    <t xml:space="preserve">Konrolní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</si>
</sst>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Fon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48" xfId="0" applyFill="1" applyBorder="1"/>
    <xf numFmtId="0" fontId="0" fillId="3" borderId="53" xfId="0" applyFill="1" applyBorder="1"/>
    <xf numFmtId="0" fontId="0" fillId="3" borderId="51" xfId="0" applyFill="1" applyBorder="1"/>
    <xf numFmtId="49" fontId="0" fillId="3" borderId="51" xfId="0" applyNumberForma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R%20SO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R%20SO%20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R%20SO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0" t="s">
        <v>39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abSelected="1" topLeftCell="B3" zoomScaleNormal="100" zoomScaleSheetLayoutView="75" workbookViewId="0">
      <selection activeCell="G30" sqref="G30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1" t="s">
        <v>318</v>
      </c>
      <c r="C1" s="192"/>
      <c r="D1" s="192"/>
      <c r="E1" s="192"/>
      <c r="F1" s="192"/>
      <c r="G1" s="192"/>
      <c r="H1" s="192"/>
      <c r="I1" s="192"/>
      <c r="J1" s="193"/>
    </row>
    <row r="2" spans="1:15" ht="23.25" customHeight="1" x14ac:dyDescent="0.2">
      <c r="A2" s="4"/>
      <c r="B2" s="81" t="s">
        <v>40</v>
      </c>
      <c r="C2" s="82"/>
      <c r="D2" s="217" t="s">
        <v>319</v>
      </c>
      <c r="E2" s="218"/>
      <c r="F2" s="218"/>
      <c r="G2" s="218"/>
      <c r="H2" s="218"/>
      <c r="I2" s="218"/>
      <c r="J2" s="219"/>
      <c r="O2" s="2"/>
    </row>
    <row r="3" spans="1:15" ht="23.25" customHeight="1" x14ac:dyDescent="0.2">
      <c r="A3" s="4"/>
      <c r="B3" s="83" t="s">
        <v>44</v>
      </c>
      <c r="C3" s="84"/>
      <c r="D3" s="210" t="s">
        <v>42</v>
      </c>
      <c r="E3" s="211"/>
      <c r="F3" s="211"/>
      <c r="G3" s="211"/>
      <c r="H3" s="211"/>
      <c r="I3" s="211"/>
      <c r="J3" s="212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1"/>
      <c r="E11" s="221"/>
      <c r="F11" s="221"/>
      <c r="G11" s="221"/>
      <c r="H11" s="28" t="s">
        <v>33</v>
      </c>
      <c r="I11" s="91"/>
      <c r="J11" s="11"/>
    </row>
    <row r="12" spans="1:15" ht="15.75" customHeight="1" x14ac:dyDescent="0.2">
      <c r="A12" s="4"/>
      <c r="B12" s="41"/>
      <c r="C12" s="26"/>
      <c r="D12" s="208"/>
      <c r="E12" s="208"/>
      <c r="F12" s="208"/>
      <c r="G12" s="208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/>
      <c r="D13" s="209"/>
      <c r="E13" s="209"/>
      <c r="F13" s="209"/>
      <c r="G13" s="20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0"/>
      <c r="F15" s="220"/>
      <c r="G15" s="205"/>
      <c r="H15" s="205"/>
      <c r="I15" s="205" t="s">
        <v>28</v>
      </c>
      <c r="J15" s="206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00"/>
      <c r="F16" s="207"/>
      <c r="G16" s="200"/>
      <c r="H16" s="207"/>
      <c r="I16" s="200">
        <v>30506207</v>
      </c>
      <c r="J16" s="201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00"/>
      <c r="F17" s="207"/>
      <c r="G17" s="200"/>
      <c r="H17" s="207"/>
      <c r="I17" s="200">
        <v>166339</v>
      </c>
      <c r="J17" s="201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00"/>
      <c r="F18" s="207"/>
      <c r="G18" s="200"/>
      <c r="H18" s="207"/>
      <c r="I18" s="200">
        <v>438263</v>
      </c>
      <c r="J18" s="201"/>
    </row>
    <row r="19" spans="1:10" ht="23.25" customHeight="1" x14ac:dyDescent="0.2">
      <c r="A19" s="139" t="s">
        <v>69</v>
      </c>
      <c r="B19" s="140" t="s">
        <v>26</v>
      </c>
      <c r="C19" s="58"/>
      <c r="D19" s="59"/>
      <c r="E19" s="200"/>
      <c r="F19" s="207"/>
      <c r="G19" s="200"/>
      <c r="H19" s="207"/>
      <c r="I19" s="200">
        <v>1324910</v>
      </c>
      <c r="J19" s="201"/>
    </row>
    <row r="20" spans="1:10" ht="23.25" customHeight="1" x14ac:dyDescent="0.2">
      <c r="A20" s="139" t="s">
        <v>70</v>
      </c>
      <c r="B20" s="140" t="s">
        <v>27</v>
      </c>
      <c r="C20" s="58"/>
      <c r="D20" s="59"/>
      <c r="E20" s="200"/>
      <c r="F20" s="207"/>
      <c r="G20" s="200"/>
      <c r="H20" s="207"/>
      <c r="I20" s="200">
        <v>0</v>
      </c>
      <c r="J20" s="201"/>
    </row>
    <row r="21" spans="1:10" ht="23.25" customHeight="1" x14ac:dyDescent="0.2">
      <c r="A21" s="4"/>
      <c r="B21" s="74" t="s">
        <v>28</v>
      </c>
      <c r="C21" s="75"/>
      <c r="D21" s="76"/>
      <c r="E21" s="202"/>
      <c r="F21" s="203"/>
      <c r="G21" s="202"/>
      <c r="H21" s="203"/>
      <c r="I21" s="202">
        <f>SUM(I16:J20)</f>
        <v>32435719</v>
      </c>
      <c r="J21" s="21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8">
        <v>0</v>
      </c>
      <c r="H23" s="199"/>
      <c r="I23" s="19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3">
        <v>0</v>
      </c>
      <c r="H24" s="224"/>
      <c r="I24" s="224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198">
        <v>32435719</v>
      </c>
      <c r="H25" s="199"/>
      <c r="I25" s="19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4">
        <v>6811501</v>
      </c>
      <c r="H26" s="195"/>
      <c r="I26" s="19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196">
        <v>0.39999999850988399</v>
      </c>
      <c r="H27" s="196"/>
      <c r="I27" s="196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197">
        <v>20664863.600000001</v>
      </c>
      <c r="H28" s="204"/>
      <c r="I28" s="204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197">
        <v>39247220</v>
      </c>
      <c r="H29" s="197"/>
      <c r="I29" s="197"/>
      <c r="J29" s="118" t="s">
        <v>48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2" t="s">
        <v>2</v>
      </c>
      <c r="E35" s="222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/>
      <c r="C39" s="225"/>
      <c r="D39" s="226"/>
      <c r="E39" s="226"/>
      <c r="F39" s="107">
        <v>0</v>
      </c>
      <c r="G39" s="108">
        <v>20664863.600000001</v>
      </c>
      <c r="H39" s="109">
        <v>4339621</v>
      </c>
      <c r="I39" s="109">
        <v>25004484.600000001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227" t="s">
        <v>47</v>
      </c>
      <c r="C40" s="228"/>
      <c r="D40" s="228"/>
      <c r="E40" s="229"/>
      <c r="F40" s="110">
        <f>SUMIF(A39:A39,"=1",F39:F39)</f>
        <v>0</v>
      </c>
      <c r="G40" s="111">
        <f>SUMIF(A39:A39,"=1",G39:G39)</f>
        <v>20664863.600000001</v>
      </c>
      <c r="H40" s="111">
        <f>SUMIF(A39:A39,"=1",H39:H39)</f>
        <v>4339621</v>
      </c>
      <c r="I40" s="111">
        <f>SUMIF(A39:A39,"=1",I39:I39)</f>
        <v>25004484.600000001</v>
      </c>
      <c r="J40" s="97">
        <f>SUMIF(A39:A39,"=1",J39:J39)</f>
        <v>100</v>
      </c>
    </row>
    <row r="44" spans="1:10" ht="15.75" x14ac:dyDescent="0.25">
      <c r="B44" s="119" t="s">
        <v>49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50</v>
      </c>
      <c r="G46" s="128"/>
      <c r="H46" s="128"/>
      <c r="I46" s="230" t="s">
        <v>28</v>
      </c>
      <c r="J46" s="230"/>
    </row>
    <row r="47" spans="1:10" ht="25.5" customHeight="1" x14ac:dyDescent="0.2">
      <c r="A47" s="121"/>
      <c r="B47" s="129" t="s">
        <v>51</v>
      </c>
      <c r="C47" s="232" t="s">
        <v>52</v>
      </c>
      <c r="D47" s="233"/>
      <c r="E47" s="233"/>
      <c r="F47" s="131" t="s">
        <v>23</v>
      </c>
      <c r="G47" s="132"/>
      <c r="H47" s="132"/>
      <c r="I47" s="231">
        <v>6486199.6100000003</v>
      </c>
      <c r="J47" s="231"/>
    </row>
    <row r="48" spans="1:10" ht="25.5" customHeight="1" x14ac:dyDescent="0.2">
      <c r="A48" s="121"/>
      <c r="B48" s="123" t="s">
        <v>53</v>
      </c>
      <c r="C48" s="215" t="s">
        <v>54</v>
      </c>
      <c r="D48" s="216"/>
      <c r="E48" s="216"/>
      <c r="F48" s="133" t="s">
        <v>23</v>
      </c>
      <c r="G48" s="134"/>
      <c r="H48" s="134"/>
      <c r="I48" s="214">
        <v>271306.62</v>
      </c>
      <c r="J48" s="214"/>
    </row>
    <row r="49" spans="1:10" ht="25.5" customHeight="1" x14ac:dyDescent="0.2">
      <c r="A49" s="121"/>
      <c r="B49" s="123" t="s">
        <v>55</v>
      </c>
      <c r="C49" s="215" t="s">
        <v>56</v>
      </c>
      <c r="D49" s="216"/>
      <c r="E49" s="216"/>
      <c r="F49" s="133" t="s">
        <v>23</v>
      </c>
      <c r="G49" s="134"/>
      <c r="H49" s="134"/>
      <c r="I49" s="214">
        <v>2089695.6</v>
      </c>
      <c r="J49" s="214"/>
    </row>
    <row r="50" spans="1:10" ht="25.5" customHeight="1" x14ac:dyDescent="0.2">
      <c r="A50" s="121"/>
      <c r="B50" s="123" t="s">
        <v>57</v>
      </c>
      <c r="C50" s="215" t="s">
        <v>58</v>
      </c>
      <c r="D50" s="216"/>
      <c r="E50" s="216"/>
      <c r="F50" s="133" t="s">
        <v>23</v>
      </c>
      <c r="G50" s="134"/>
      <c r="H50" s="134"/>
      <c r="I50" s="214">
        <v>7099586.4199999999</v>
      </c>
      <c r="J50" s="214"/>
    </row>
    <row r="51" spans="1:10" ht="25.5" customHeight="1" x14ac:dyDescent="0.2">
      <c r="A51" s="121"/>
      <c r="B51" s="123" t="s">
        <v>59</v>
      </c>
      <c r="C51" s="215" t="s">
        <v>60</v>
      </c>
      <c r="D51" s="216"/>
      <c r="E51" s="216"/>
      <c r="F51" s="133" t="s">
        <v>23</v>
      </c>
      <c r="G51" s="134"/>
      <c r="H51" s="134"/>
      <c r="I51" s="214">
        <v>310674</v>
      </c>
      <c r="J51" s="214"/>
    </row>
    <row r="52" spans="1:10" ht="25.5" customHeight="1" x14ac:dyDescent="0.2">
      <c r="A52" s="121"/>
      <c r="B52" s="123" t="s">
        <v>61</v>
      </c>
      <c r="C52" s="215" t="s">
        <v>62</v>
      </c>
      <c r="D52" s="216"/>
      <c r="E52" s="216"/>
      <c r="F52" s="133" t="s">
        <v>23</v>
      </c>
      <c r="G52" s="134"/>
      <c r="H52" s="134"/>
      <c r="I52" s="214">
        <v>2573507.5</v>
      </c>
      <c r="J52" s="214"/>
    </row>
    <row r="53" spans="1:10" ht="25.5" customHeight="1" x14ac:dyDescent="0.2">
      <c r="A53" s="121"/>
      <c r="B53" s="123" t="s">
        <v>63</v>
      </c>
      <c r="C53" s="215" t="s">
        <v>64</v>
      </c>
      <c r="D53" s="216"/>
      <c r="E53" s="216"/>
      <c r="F53" s="133" t="s">
        <v>23</v>
      </c>
      <c r="G53" s="134"/>
      <c r="H53" s="134"/>
      <c r="I53" s="214">
        <v>546199</v>
      </c>
      <c r="J53" s="214"/>
    </row>
    <row r="54" spans="1:10" ht="25.5" customHeight="1" x14ac:dyDescent="0.2">
      <c r="A54" s="121"/>
      <c r="B54" s="123" t="s">
        <v>65</v>
      </c>
      <c r="C54" s="215" t="s">
        <v>66</v>
      </c>
      <c r="D54" s="216"/>
      <c r="E54" s="216"/>
      <c r="F54" s="133" t="s">
        <v>25</v>
      </c>
      <c r="G54" s="134"/>
      <c r="H54" s="134"/>
      <c r="I54" s="214">
        <v>74717.55</v>
      </c>
      <c r="J54" s="214"/>
    </row>
    <row r="55" spans="1:10" ht="25.5" customHeight="1" x14ac:dyDescent="0.2">
      <c r="A55" s="121"/>
      <c r="B55" s="123" t="s">
        <v>67</v>
      </c>
      <c r="C55" s="215" t="s">
        <v>68</v>
      </c>
      <c r="D55" s="216"/>
      <c r="E55" s="216"/>
      <c r="F55" s="133" t="s">
        <v>25</v>
      </c>
      <c r="G55" s="134"/>
      <c r="H55" s="134"/>
      <c r="I55" s="214">
        <v>224827.3</v>
      </c>
      <c r="J55" s="214"/>
    </row>
    <row r="56" spans="1:10" ht="25.5" customHeight="1" x14ac:dyDescent="0.2">
      <c r="A56" s="121"/>
      <c r="B56" s="130" t="s">
        <v>69</v>
      </c>
      <c r="C56" s="235" t="s">
        <v>26</v>
      </c>
      <c r="D56" s="236"/>
      <c r="E56" s="236"/>
      <c r="F56" s="135" t="s">
        <v>69</v>
      </c>
      <c r="G56" s="136"/>
      <c r="H56" s="136"/>
      <c r="I56" s="234">
        <v>988150</v>
      </c>
      <c r="J56" s="234"/>
    </row>
    <row r="57" spans="1:10" ht="25.5" customHeight="1" x14ac:dyDescent="0.2">
      <c r="A57" s="122"/>
      <c r="B57" s="126" t="s">
        <v>1</v>
      </c>
      <c r="C57" s="126"/>
      <c r="D57" s="127"/>
      <c r="E57" s="127"/>
      <c r="F57" s="137"/>
      <c r="G57" s="138"/>
      <c r="H57" s="138"/>
      <c r="I57" s="237">
        <f>SUM(I47:I56)</f>
        <v>20664863.600000001</v>
      </c>
      <c r="J57" s="237"/>
    </row>
    <row r="58" spans="1:10" x14ac:dyDescent="0.2">
      <c r="F58" s="94"/>
      <c r="G58" s="95"/>
      <c r="H58" s="94"/>
      <c r="I58" s="95"/>
      <c r="J58" s="95"/>
    </row>
    <row r="59" spans="1:10" x14ac:dyDescent="0.2">
      <c r="F59" s="94"/>
      <c r="G59" s="95"/>
      <c r="H59" s="94"/>
      <c r="I59" s="95"/>
      <c r="J59" s="95"/>
    </row>
    <row r="60" spans="1:10" x14ac:dyDescent="0.2">
      <c r="F60" s="94"/>
      <c r="G60" s="95"/>
      <c r="H60" s="94"/>
      <c r="I60" s="95"/>
      <c r="J60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79" t="s">
        <v>41</v>
      </c>
      <c r="B2" s="78"/>
      <c r="C2" s="240"/>
      <c r="D2" s="240"/>
      <c r="E2" s="240"/>
      <c r="F2" s="240"/>
      <c r="G2" s="241"/>
    </row>
    <row r="3" spans="1:7" ht="24.95" hidden="1" customHeight="1" x14ac:dyDescent="0.2">
      <c r="A3" s="79" t="s">
        <v>7</v>
      </c>
      <c r="B3" s="78"/>
      <c r="C3" s="240"/>
      <c r="D3" s="240"/>
      <c r="E3" s="240"/>
      <c r="F3" s="240"/>
      <c r="G3" s="241"/>
    </row>
    <row r="4" spans="1:7" ht="24.95" hidden="1" customHeight="1" x14ac:dyDescent="0.2">
      <c r="A4" s="79" t="s">
        <v>8</v>
      </c>
      <c r="B4" s="78"/>
      <c r="C4" s="240"/>
      <c r="D4" s="240"/>
      <c r="E4" s="240"/>
      <c r="F4" s="240"/>
      <c r="G4" s="24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42"/>
  <sheetViews>
    <sheetView topLeftCell="A103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2" t="s">
        <v>320</v>
      </c>
      <c r="B1" s="242"/>
      <c r="C1" s="242"/>
      <c r="D1" s="242"/>
      <c r="E1" s="242"/>
      <c r="F1" s="242"/>
      <c r="G1" s="242"/>
      <c r="AE1" t="s">
        <v>72</v>
      </c>
    </row>
    <row r="2" spans="1:60" ht="24.95" customHeight="1" x14ac:dyDescent="0.2">
      <c r="A2" s="143" t="s">
        <v>71</v>
      </c>
      <c r="B2" s="141"/>
      <c r="C2" s="243" t="s">
        <v>45</v>
      </c>
      <c r="D2" s="244"/>
      <c r="E2" s="244"/>
      <c r="F2" s="244"/>
      <c r="G2" s="245"/>
      <c r="AE2" t="s">
        <v>73</v>
      </c>
    </row>
    <row r="3" spans="1:60" ht="24.95" customHeight="1" x14ac:dyDescent="0.2">
      <c r="A3" s="144" t="s">
        <v>7</v>
      </c>
      <c r="B3" s="142"/>
      <c r="C3" s="246" t="s">
        <v>42</v>
      </c>
      <c r="D3" s="247"/>
      <c r="E3" s="247"/>
      <c r="F3" s="247"/>
      <c r="G3" s="248"/>
      <c r="AE3" t="s">
        <v>74</v>
      </c>
    </row>
    <row r="4" spans="1:60" ht="24.95" hidden="1" customHeight="1" x14ac:dyDescent="0.2">
      <c r="A4" s="144" t="s">
        <v>8</v>
      </c>
      <c r="B4" s="142"/>
      <c r="C4" s="246"/>
      <c r="D4" s="247"/>
      <c r="E4" s="247"/>
      <c r="F4" s="247"/>
      <c r="G4" s="248"/>
      <c r="AE4" t="s">
        <v>75</v>
      </c>
    </row>
    <row r="5" spans="1:60" hidden="1" x14ac:dyDescent="0.2">
      <c r="A5" s="145" t="s">
        <v>76</v>
      </c>
      <c r="B5" s="146"/>
      <c r="C5" s="147"/>
      <c r="D5" s="148"/>
      <c r="E5" s="148"/>
      <c r="F5" s="148"/>
      <c r="G5" s="149"/>
      <c r="AE5" t="s">
        <v>77</v>
      </c>
    </row>
    <row r="7" spans="1:60" ht="38.25" x14ac:dyDescent="0.2">
      <c r="A7" s="154" t="s">
        <v>78</v>
      </c>
      <c r="B7" s="155" t="s">
        <v>79</v>
      </c>
      <c r="C7" s="155" t="s">
        <v>80</v>
      </c>
      <c r="D7" s="154" t="s">
        <v>81</v>
      </c>
      <c r="E7" s="154" t="s">
        <v>82</v>
      </c>
      <c r="F7" s="150" t="s">
        <v>83</v>
      </c>
      <c r="G7" s="170" t="s">
        <v>28</v>
      </c>
      <c r="H7" s="171" t="s">
        <v>29</v>
      </c>
      <c r="I7" s="171" t="s">
        <v>84</v>
      </c>
      <c r="J7" s="171" t="s">
        <v>30</v>
      </c>
      <c r="K7" s="171" t="s">
        <v>85</v>
      </c>
      <c r="L7" s="171" t="s">
        <v>86</v>
      </c>
      <c r="M7" s="171" t="s">
        <v>87</v>
      </c>
      <c r="N7" s="171" t="s">
        <v>88</v>
      </c>
      <c r="O7" s="171" t="s">
        <v>89</v>
      </c>
      <c r="P7" s="171" t="s">
        <v>90</v>
      </c>
      <c r="Q7" s="171" t="s">
        <v>91</v>
      </c>
      <c r="R7" s="171" t="s">
        <v>92</v>
      </c>
      <c r="S7" s="171" t="s">
        <v>93</v>
      </c>
      <c r="T7" s="171" t="s">
        <v>94</v>
      </c>
      <c r="U7" s="157" t="s">
        <v>95</v>
      </c>
    </row>
    <row r="8" spans="1:60" x14ac:dyDescent="0.2">
      <c r="A8" s="172" t="s">
        <v>96</v>
      </c>
      <c r="B8" s="173" t="s">
        <v>51</v>
      </c>
      <c r="C8" s="174" t="s">
        <v>52</v>
      </c>
      <c r="D8" s="175"/>
      <c r="E8" s="176"/>
      <c r="F8" s="177"/>
      <c r="G8" s="177">
        <f>SUMIF(AE9:AE40,"&lt;&gt;NOR",G9:G40)</f>
        <v>6486199.6100000013</v>
      </c>
      <c r="H8" s="177"/>
      <c r="I8" s="177">
        <f>SUM(I9:I40)</f>
        <v>946275.70999999985</v>
      </c>
      <c r="J8" s="177"/>
      <c r="K8" s="177">
        <f>SUM(K9:K40)</f>
        <v>5539923.9199999999</v>
      </c>
      <c r="L8" s="177"/>
      <c r="M8" s="177">
        <f>SUM(M9:M40)</f>
        <v>7848301.5280999998</v>
      </c>
      <c r="N8" s="156"/>
      <c r="O8" s="156">
        <f>SUM(O9:O40)</f>
        <v>2133.2832199999998</v>
      </c>
      <c r="P8" s="156"/>
      <c r="Q8" s="156">
        <f>SUM(Q9:Q40)</f>
        <v>2015.1</v>
      </c>
      <c r="R8" s="156"/>
      <c r="S8" s="156"/>
      <c r="T8" s="172"/>
      <c r="U8" s="156">
        <f>SUM(U9:U40)</f>
        <v>12246.63</v>
      </c>
      <c r="AE8" t="s">
        <v>97</v>
      </c>
    </row>
    <row r="9" spans="1:60" ht="22.5" outlineLevel="1" x14ac:dyDescent="0.2">
      <c r="A9" s="152">
        <v>1</v>
      </c>
      <c r="B9" s="158" t="s">
        <v>98</v>
      </c>
      <c r="C9" s="185" t="s">
        <v>99</v>
      </c>
      <c r="D9" s="160" t="s">
        <v>100</v>
      </c>
      <c r="E9" s="166">
        <v>38.58</v>
      </c>
      <c r="F9" s="168">
        <v>436</v>
      </c>
      <c r="G9" s="168">
        <v>16820.88</v>
      </c>
      <c r="H9" s="168">
        <v>0</v>
      </c>
      <c r="I9" s="168">
        <f t="shared" ref="I9:I40" si="0">ROUND(E9*H9,2)</f>
        <v>0</v>
      </c>
      <c r="J9" s="168">
        <v>436</v>
      </c>
      <c r="K9" s="168">
        <f t="shared" ref="K9:K40" si="1">ROUND(E9*J9,2)</f>
        <v>16820.88</v>
      </c>
      <c r="L9" s="168">
        <v>21</v>
      </c>
      <c r="M9" s="168">
        <f t="shared" ref="M9:M40" si="2">G9*(1+L9/100)</f>
        <v>20353.264800000001</v>
      </c>
      <c r="N9" s="161">
        <v>0</v>
      </c>
      <c r="O9" s="161">
        <f t="shared" ref="O9:O40" si="3">ROUND(E9*N9,5)</f>
        <v>0</v>
      </c>
      <c r="P9" s="161">
        <v>0</v>
      </c>
      <c r="Q9" s="161">
        <f t="shared" ref="Q9:Q40" si="4">ROUND(E9*P9,5)</f>
        <v>0</v>
      </c>
      <c r="R9" s="161"/>
      <c r="S9" s="161"/>
      <c r="T9" s="162">
        <v>1.429</v>
      </c>
      <c r="U9" s="161">
        <f t="shared" ref="U9:U40" si="5">ROUND(E9*T9,2)</f>
        <v>55.13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101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8" t="s">
        <v>102</v>
      </c>
      <c r="C10" s="185" t="s">
        <v>103</v>
      </c>
      <c r="D10" s="160" t="s">
        <v>104</v>
      </c>
      <c r="E10" s="166">
        <v>1058.7</v>
      </c>
      <c r="F10" s="168">
        <v>53.3</v>
      </c>
      <c r="G10" s="168">
        <v>56428.71</v>
      </c>
      <c r="H10" s="168">
        <v>0</v>
      </c>
      <c r="I10" s="168">
        <f t="shared" si="0"/>
        <v>0</v>
      </c>
      <c r="J10" s="168">
        <v>53.3</v>
      </c>
      <c r="K10" s="168">
        <f t="shared" si="1"/>
        <v>56428.71</v>
      </c>
      <c r="L10" s="168">
        <v>21</v>
      </c>
      <c r="M10" s="168">
        <f t="shared" si="2"/>
        <v>68278.739099999992</v>
      </c>
      <c r="N10" s="161">
        <v>0</v>
      </c>
      <c r="O10" s="161">
        <f t="shared" si="3"/>
        <v>0</v>
      </c>
      <c r="P10" s="161">
        <v>0.66</v>
      </c>
      <c r="Q10" s="161">
        <f t="shared" si="4"/>
        <v>698.74199999999996</v>
      </c>
      <c r="R10" s="161"/>
      <c r="S10" s="161"/>
      <c r="T10" s="162">
        <v>0.11899999999999999</v>
      </c>
      <c r="U10" s="161">
        <f t="shared" si="5"/>
        <v>125.99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105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8" t="s">
        <v>106</v>
      </c>
      <c r="C11" s="185" t="s">
        <v>107</v>
      </c>
      <c r="D11" s="160" t="s">
        <v>104</v>
      </c>
      <c r="E11" s="166">
        <v>579.29999999999995</v>
      </c>
      <c r="F11" s="168">
        <v>32.299999999999997</v>
      </c>
      <c r="G11" s="168">
        <v>18711.39</v>
      </c>
      <c r="H11" s="168">
        <v>0</v>
      </c>
      <c r="I11" s="168">
        <f t="shared" si="0"/>
        <v>0</v>
      </c>
      <c r="J11" s="168">
        <v>32.299999999999997</v>
      </c>
      <c r="K11" s="168">
        <f t="shared" si="1"/>
        <v>18711.39</v>
      </c>
      <c r="L11" s="168">
        <v>21</v>
      </c>
      <c r="M11" s="168">
        <f t="shared" si="2"/>
        <v>22640.781899999998</v>
      </c>
      <c r="N11" s="161">
        <v>0</v>
      </c>
      <c r="O11" s="161">
        <f t="shared" si="3"/>
        <v>0</v>
      </c>
      <c r="P11" s="161">
        <v>0.44</v>
      </c>
      <c r="Q11" s="161">
        <f t="shared" si="4"/>
        <v>254.892</v>
      </c>
      <c r="R11" s="161"/>
      <c r="S11" s="161"/>
      <c r="T11" s="162">
        <v>7.2999999999999995E-2</v>
      </c>
      <c r="U11" s="161">
        <f t="shared" si="5"/>
        <v>42.29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108</v>
      </c>
      <c r="C12" s="185" t="s">
        <v>109</v>
      </c>
      <c r="D12" s="160" t="s">
        <v>104</v>
      </c>
      <c r="E12" s="166">
        <v>30.6</v>
      </c>
      <c r="F12" s="168">
        <v>33.6</v>
      </c>
      <c r="G12" s="168">
        <v>1028.1600000000001</v>
      </c>
      <c r="H12" s="168">
        <v>0</v>
      </c>
      <c r="I12" s="168">
        <f t="shared" si="0"/>
        <v>0</v>
      </c>
      <c r="J12" s="168">
        <v>33.6</v>
      </c>
      <c r="K12" s="168">
        <f t="shared" si="1"/>
        <v>1028.1600000000001</v>
      </c>
      <c r="L12" s="168">
        <v>21</v>
      </c>
      <c r="M12" s="168">
        <f t="shared" si="2"/>
        <v>1244.0736000000002</v>
      </c>
      <c r="N12" s="161">
        <v>0</v>
      </c>
      <c r="O12" s="161">
        <f t="shared" si="3"/>
        <v>0</v>
      </c>
      <c r="P12" s="161">
        <v>0.22500000000000001</v>
      </c>
      <c r="Q12" s="161">
        <f t="shared" si="4"/>
        <v>6.8849999999999998</v>
      </c>
      <c r="R12" s="161"/>
      <c r="S12" s="161"/>
      <c r="T12" s="162">
        <v>0.14199999999999999</v>
      </c>
      <c r="U12" s="161">
        <f t="shared" si="5"/>
        <v>4.3499999999999996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105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110</v>
      </c>
      <c r="C13" s="185" t="s">
        <v>111</v>
      </c>
      <c r="D13" s="160" t="s">
        <v>104</v>
      </c>
      <c r="E13" s="166">
        <v>30.6</v>
      </c>
      <c r="F13" s="168">
        <v>252</v>
      </c>
      <c r="G13" s="168">
        <v>7711.2</v>
      </c>
      <c r="H13" s="168">
        <v>0</v>
      </c>
      <c r="I13" s="168">
        <f t="shared" si="0"/>
        <v>0</v>
      </c>
      <c r="J13" s="168">
        <v>252</v>
      </c>
      <c r="K13" s="168">
        <f t="shared" si="1"/>
        <v>7711.2</v>
      </c>
      <c r="L13" s="168">
        <v>21</v>
      </c>
      <c r="M13" s="168">
        <f t="shared" si="2"/>
        <v>9330.5519999999997</v>
      </c>
      <c r="N13" s="161">
        <v>0</v>
      </c>
      <c r="O13" s="161">
        <f t="shared" si="3"/>
        <v>0</v>
      </c>
      <c r="P13" s="161">
        <v>0.44</v>
      </c>
      <c r="Q13" s="161">
        <f t="shared" si="4"/>
        <v>13.464</v>
      </c>
      <c r="R13" s="161"/>
      <c r="S13" s="161"/>
      <c r="T13" s="162">
        <v>0.63200000000000001</v>
      </c>
      <c r="U13" s="161">
        <f t="shared" si="5"/>
        <v>19.34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105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6</v>
      </c>
      <c r="B14" s="158" t="s">
        <v>112</v>
      </c>
      <c r="C14" s="185" t="s">
        <v>113</v>
      </c>
      <c r="D14" s="160" t="s">
        <v>104</v>
      </c>
      <c r="E14" s="166">
        <v>1324.35</v>
      </c>
      <c r="F14" s="168">
        <v>88.8</v>
      </c>
      <c r="G14" s="168">
        <v>117602.28</v>
      </c>
      <c r="H14" s="168">
        <v>0</v>
      </c>
      <c r="I14" s="168">
        <f t="shared" si="0"/>
        <v>0</v>
      </c>
      <c r="J14" s="168">
        <v>88.8</v>
      </c>
      <c r="K14" s="168">
        <f t="shared" si="1"/>
        <v>117602.28</v>
      </c>
      <c r="L14" s="168">
        <v>21</v>
      </c>
      <c r="M14" s="168">
        <f t="shared" si="2"/>
        <v>142298.75879999998</v>
      </c>
      <c r="N14" s="161">
        <v>0</v>
      </c>
      <c r="O14" s="161">
        <f t="shared" si="3"/>
        <v>0</v>
      </c>
      <c r="P14" s="161">
        <v>0.44</v>
      </c>
      <c r="Q14" s="161">
        <f t="shared" si="4"/>
        <v>582.71400000000006</v>
      </c>
      <c r="R14" s="161"/>
      <c r="S14" s="161"/>
      <c r="T14" s="162">
        <v>0.63200000000000001</v>
      </c>
      <c r="U14" s="161">
        <f t="shared" si="5"/>
        <v>836.99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105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52">
        <v>7</v>
      </c>
      <c r="B15" s="158" t="s">
        <v>114</v>
      </c>
      <c r="C15" s="185" t="s">
        <v>115</v>
      </c>
      <c r="D15" s="160" t="s">
        <v>104</v>
      </c>
      <c r="E15" s="166">
        <v>1950</v>
      </c>
      <c r="F15" s="168">
        <v>85.2</v>
      </c>
      <c r="G15" s="168">
        <v>166140</v>
      </c>
      <c r="H15" s="168">
        <v>0</v>
      </c>
      <c r="I15" s="168">
        <f t="shared" si="0"/>
        <v>0</v>
      </c>
      <c r="J15" s="168">
        <v>85.2</v>
      </c>
      <c r="K15" s="168">
        <f t="shared" si="1"/>
        <v>166140</v>
      </c>
      <c r="L15" s="168">
        <v>21</v>
      </c>
      <c r="M15" s="168">
        <f t="shared" si="2"/>
        <v>201029.4</v>
      </c>
      <c r="N15" s="161">
        <v>0</v>
      </c>
      <c r="O15" s="161">
        <f t="shared" si="3"/>
        <v>0</v>
      </c>
      <c r="P15" s="161">
        <v>0.11</v>
      </c>
      <c r="Q15" s="161">
        <f t="shared" si="4"/>
        <v>214.5</v>
      </c>
      <c r="R15" s="161"/>
      <c r="S15" s="161"/>
      <c r="T15" s="162">
        <v>3.1099999999999999E-2</v>
      </c>
      <c r="U15" s="161">
        <f t="shared" si="5"/>
        <v>60.65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105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2">
        <v>8</v>
      </c>
      <c r="B16" s="158" t="s">
        <v>116</v>
      </c>
      <c r="C16" s="185" t="s">
        <v>117</v>
      </c>
      <c r="D16" s="160" t="s">
        <v>104</v>
      </c>
      <c r="E16" s="166">
        <v>1058.7</v>
      </c>
      <c r="F16" s="168">
        <v>22</v>
      </c>
      <c r="G16" s="168">
        <v>23291.4</v>
      </c>
      <c r="H16" s="168">
        <v>0</v>
      </c>
      <c r="I16" s="168">
        <f t="shared" si="0"/>
        <v>0</v>
      </c>
      <c r="J16" s="168">
        <v>22</v>
      </c>
      <c r="K16" s="168">
        <f t="shared" si="1"/>
        <v>23291.4</v>
      </c>
      <c r="L16" s="168">
        <v>21</v>
      </c>
      <c r="M16" s="168">
        <f t="shared" si="2"/>
        <v>28182.594000000001</v>
      </c>
      <c r="N16" s="161">
        <v>0</v>
      </c>
      <c r="O16" s="161">
        <f t="shared" si="3"/>
        <v>0</v>
      </c>
      <c r="P16" s="161">
        <v>0.11</v>
      </c>
      <c r="Q16" s="161">
        <f t="shared" si="4"/>
        <v>116.45699999999999</v>
      </c>
      <c r="R16" s="161"/>
      <c r="S16" s="161"/>
      <c r="T16" s="162">
        <v>4.2999999999999997E-2</v>
      </c>
      <c r="U16" s="161">
        <f t="shared" si="5"/>
        <v>45.52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105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52">
        <v>9</v>
      </c>
      <c r="B17" s="158" t="s">
        <v>118</v>
      </c>
      <c r="C17" s="185" t="s">
        <v>119</v>
      </c>
      <c r="D17" s="160" t="s">
        <v>104</v>
      </c>
      <c r="E17" s="166">
        <v>579.29999999999995</v>
      </c>
      <c r="F17" s="168">
        <v>35.700000000000003</v>
      </c>
      <c r="G17" s="168">
        <v>20681.009999999998</v>
      </c>
      <c r="H17" s="168">
        <v>0</v>
      </c>
      <c r="I17" s="168">
        <f t="shared" si="0"/>
        <v>0</v>
      </c>
      <c r="J17" s="168">
        <v>35.700000000000003</v>
      </c>
      <c r="K17" s="168">
        <f t="shared" si="1"/>
        <v>20681.009999999998</v>
      </c>
      <c r="L17" s="168">
        <v>21</v>
      </c>
      <c r="M17" s="168">
        <f t="shared" si="2"/>
        <v>25024.022099999998</v>
      </c>
      <c r="N17" s="161">
        <v>0</v>
      </c>
      <c r="O17" s="161">
        <f t="shared" si="3"/>
        <v>0</v>
      </c>
      <c r="P17" s="161">
        <v>0.22</v>
      </c>
      <c r="Q17" s="161">
        <f t="shared" si="4"/>
        <v>127.446</v>
      </c>
      <c r="R17" s="161"/>
      <c r="S17" s="161"/>
      <c r="T17" s="162">
        <v>7.0000000000000007E-2</v>
      </c>
      <c r="U17" s="161">
        <f t="shared" si="5"/>
        <v>40.549999999999997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105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10</v>
      </c>
      <c r="B18" s="158" t="s">
        <v>120</v>
      </c>
      <c r="C18" s="185" t="s">
        <v>121</v>
      </c>
      <c r="D18" s="160" t="s">
        <v>122</v>
      </c>
      <c r="E18" s="166">
        <v>15</v>
      </c>
      <c r="F18" s="168">
        <v>2050</v>
      </c>
      <c r="G18" s="168">
        <v>30750</v>
      </c>
      <c r="H18" s="168">
        <v>19.88</v>
      </c>
      <c r="I18" s="168">
        <f t="shared" si="0"/>
        <v>298.2</v>
      </c>
      <c r="J18" s="168">
        <v>2030.12</v>
      </c>
      <c r="K18" s="168">
        <f t="shared" si="1"/>
        <v>30451.8</v>
      </c>
      <c r="L18" s="168">
        <v>21</v>
      </c>
      <c r="M18" s="168">
        <f t="shared" si="2"/>
        <v>37207.5</v>
      </c>
      <c r="N18" s="161">
        <v>5.2199999999999998E-3</v>
      </c>
      <c r="O18" s="161">
        <f t="shared" si="3"/>
        <v>7.8299999999999995E-2</v>
      </c>
      <c r="P18" s="161">
        <v>0</v>
      </c>
      <c r="Q18" s="161">
        <f t="shared" si="4"/>
        <v>0</v>
      </c>
      <c r="R18" s="161"/>
      <c r="S18" s="161"/>
      <c r="T18" s="162">
        <v>2.2138599999999999</v>
      </c>
      <c r="U18" s="161">
        <f t="shared" si="5"/>
        <v>33.21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105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11</v>
      </c>
      <c r="B19" s="158" t="s">
        <v>123</v>
      </c>
      <c r="C19" s="185" t="s">
        <v>124</v>
      </c>
      <c r="D19" s="160" t="s">
        <v>122</v>
      </c>
      <c r="E19" s="166">
        <v>68</v>
      </c>
      <c r="F19" s="168">
        <v>1648</v>
      </c>
      <c r="G19" s="168">
        <v>112064</v>
      </c>
      <c r="H19" s="168">
        <v>13.25</v>
      </c>
      <c r="I19" s="168">
        <f t="shared" si="0"/>
        <v>901</v>
      </c>
      <c r="J19" s="168">
        <v>1634.75</v>
      </c>
      <c r="K19" s="168">
        <f t="shared" si="1"/>
        <v>111163</v>
      </c>
      <c r="L19" s="168">
        <v>21</v>
      </c>
      <c r="M19" s="168">
        <f t="shared" si="2"/>
        <v>135597.44</v>
      </c>
      <c r="N19" s="161">
        <v>3.48E-3</v>
      </c>
      <c r="O19" s="161">
        <f t="shared" si="3"/>
        <v>0.23663999999999999</v>
      </c>
      <c r="P19" s="161">
        <v>0</v>
      </c>
      <c r="Q19" s="161">
        <f t="shared" si="4"/>
        <v>0</v>
      </c>
      <c r="R19" s="161"/>
      <c r="S19" s="161"/>
      <c r="T19" s="162">
        <v>1.7012400000000001</v>
      </c>
      <c r="U19" s="161">
        <f t="shared" si="5"/>
        <v>115.68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2">
        <v>12</v>
      </c>
      <c r="B20" s="158" t="s">
        <v>123</v>
      </c>
      <c r="C20" s="185" t="s">
        <v>125</v>
      </c>
      <c r="D20" s="160" t="s">
        <v>122</v>
      </c>
      <c r="E20" s="166">
        <v>88</v>
      </c>
      <c r="F20" s="168">
        <v>1648</v>
      </c>
      <c r="G20" s="168">
        <v>145024</v>
      </c>
      <c r="H20" s="168">
        <v>13.25</v>
      </c>
      <c r="I20" s="168">
        <f t="shared" si="0"/>
        <v>1166</v>
      </c>
      <c r="J20" s="168">
        <v>1634.75</v>
      </c>
      <c r="K20" s="168">
        <f t="shared" si="1"/>
        <v>143858</v>
      </c>
      <c r="L20" s="168">
        <v>21</v>
      </c>
      <c r="M20" s="168">
        <f t="shared" si="2"/>
        <v>175479.04000000001</v>
      </c>
      <c r="N20" s="161">
        <v>3.48E-3</v>
      </c>
      <c r="O20" s="161">
        <f t="shared" si="3"/>
        <v>0.30624000000000001</v>
      </c>
      <c r="P20" s="161">
        <v>0</v>
      </c>
      <c r="Q20" s="161">
        <f t="shared" si="4"/>
        <v>0</v>
      </c>
      <c r="R20" s="161"/>
      <c r="S20" s="161"/>
      <c r="T20" s="162">
        <v>1.7012400000000001</v>
      </c>
      <c r="U20" s="161">
        <f t="shared" si="5"/>
        <v>149.71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2">
        <v>13</v>
      </c>
      <c r="B21" s="158" t="s">
        <v>126</v>
      </c>
      <c r="C21" s="185" t="s">
        <v>127</v>
      </c>
      <c r="D21" s="160" t="s">
        <v>100</v>
      </c>
      <c r="E21" s="166">
        <v>2451.8249999999998</v>
      </c>
      <c r="F21" s="168">
        <v>136</v>
      </c>
      <c r="G21" s="168">
        <v>333448.2</v>
      </c>
      <c r="H21" s="168">
        <v>0</v>
      </c>
      <c r="I21" s="168">
        <f t="shared" si="0"/>
        <v>0</v>
      </c>
      <c r="J21" s="168">
        <v>136</v>
      </c>
      <c r="K21" s="168">
        <f t="shared" si="1"/>
        <v>333448.2</v>
      </c>
      <c r="L21" s="168">
        <v>21</v>
      </c>
      <c r="M21" s="168">
        <f t="shared" si="2"/>
        <v>403472.32199999999</v>
      </c>
      <c r="N21" s="161">
        <v>0</v>
      </c>
      <c r="O21" s="161">
        <f t="shared" si="3"/>
        <v>0</v>
      </c>
      <c r="P21" s="161">
        <v>0</v>
      </c>
      <c r="Q21" s="161">
        <f t="shared" si="4"/>
        <v>0</v>
      </c>
      <c r="R21" s="161"/>
      <c r="S21" s="161"/>
      <c r="T21" s="162">
        <v>0.16</v>
      </c>
      <c r="U21" s="161">
        <f t="shared" si="5"/>
        <v>392.29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105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52">
        <v>14</v>
      </c>
      <c r="B22" s="158" t="s">
        <v>128</v>
      </c>
      <c r="C22" s="185" t="s">
        <v>129</v>
      </c>
      <c r="D22" s="160" t="s">
        <v>100</v>
      </c>
      <c r="E22" s="166">
        <v>2451.8249999999998</v>
      </c>
      <c r="F22" s="168">
        <v>300.5</v>
      </c>
      <c r="G22" s="168">
        <v>736773.41</v>
      </c>
      <c r="H22" s="168">
        <v>0</v>
      </c>
      <c r="I22" s="168">
        <f t="shared" si="0"/>
        <v>0</v>
      </c>
      <c r="J22" s="168">
        <v>300.5</v>
      </c>
      <c r="K22" s="168">
        <f t="shared" si="1"/>
        <v>736773.41</v>
      </c>
      <c r="L22" s="168">
        <v>21</v>
      </c>
      <c r="M22" s="168">
        <f t="shared" si="2"/>
        <v>891495.82610000006</v>
      </c>
      <c r="N22" s="161">
        <v>0</v>
      </c>
      <c r="O22" s="161">
        <f t="shared" si="3"/>
        <v>0</v>
      </c>
      <c r="P22" s="161">
        <v>0</v>
      </c>
      <c r="Q22" s="161">
        <f t="shared" si="4"/>
        <v>0</v>
      </c>
      <c r="R22" s="161"/>
      <c r="S22" s="161"/>
      <c r="T22" s="162">
        <v>0.3</v>
      </c>
      <c r="U22" s="161">
        <f t="shared" si="5"/>
        <v>735.55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105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>
        <v>15</v>
      </c>
      <c r="B23" s="158" t="s">
        <v>130</v>
      </c>
      <c r="C23" s="185" t="s">
        <v>131</v>
      </c>
      <c r="D23" s="160" t="s">
        <v>100</v>
      </c>
      <c r="E23" s="166">
        <v>1225.9124999999999</v>
      </c>
      <c r="F23" s="168">
        <v>50.1</v>
      </c>
      <c r="G23" s="168">
        <v>61418.22</v>
      </c>
      <c r="H23" s="168">
        <v>0</v>
      </c>
      <c r="I23" s="168">
        <f t="shared" si="0"/>
        <v>0</v>
      </c>
      <c r="J23" s="168">
        <v>50.1</v>
      </c>
      <c r="K23" s="168">
        <f t="shared" si="1"/>
        <v>61418.22</v>
      </c>
      <c r="L23" s="168">
        <v>21</v>
      </c>
      <c r="M23" s="168">
        <f t="shared" si="2"/>
        <v>74316.046199999997</v>
      </c>
      <c r="N23" s="161">
        <v>0</v>
      </c>
      <c r="O23" s="161">
        <f t="shared" si="3"/>
        <v>0</v>
      </c>
      <c r="P23" s="161">
        <v>0</v>
      </c>
      <c r="Q23" s="161">
        <f t="shared" si="4"/>
        <v>0</v>
      </c>
      <c r="R23" s="161"/>
      <c r="S23" s="161"/>
      <c r="T23" s="162">
        <v>0.14829999999999999</v>
      </c>
      <c r="U23" s="161">
        <f t="shared" si="5"/>
        <v>181.8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105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16</v>
      </c>
      <c r="B24" s="158" t="s">
        <v>132</v>
      </c>
      <c r="C24" s="185" t="s">
        <v>133</v>
      </c>
      <c r="D24" s="160" t="s">
        <v>100</v>
      </c>
      <c r="E24" s="166">
        <v>1225.9124999999999</v>
      </c>
      <c r="F24" s="168">
        <v>23.5</v>
      </c>
      <c r="G24" s="168">
        <v>28808.94</v>
      </c>
      <c r="H24" s="168">
        <v>0</v>
      </c>
      <c r="I24" s="168">
        <f t="shared" si="0"/>
        <v>0</v>
      </c>
      <c r="J24" s="168">
        <v>23.5</v>
      </c>
      <c r="K24" s="168">
        <f t="shared" si="1"/>
        <v>28808.94</v>
      </c>
      <c r="L24" s="168">
        <v>21</v>
      </c>
      <c r="M24" s="168">
        <f t="shared" si="2"/>
        <v>34858.8174</v>
      </c>
      <c r="N24" s="161">
        <v>0</v>
      </c>
      <c r="O24" s="161">
        <f t="shared" si="3"/>
        <v>0</v>
      </c>
      <c r="P24" s="161">
        <v>0</v>
      </c>
      <c r="Q24" s="161">
        <f t="shared" si="4"/>
        <v>0</v>
      </c>
      <c r="R24" s="161"/>
      <c r="S24" s="161"/>
      <c r="T24" s="162">
        <v>8.4000000000000005E-2</v>
      </c>
      <c r="U24" s="161">
        <f t="shared" si="5"/>
        <v>102.98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105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17</v>
      </c>
      <c r="B25" s="158" t="s">
        <v>134</v>
      </c>
      <c r="C25" s="185" t="s">
        <v>135</v>
      </c>
      <c r="D25" s="160" t="s">
        <v>104</v>
      </c>
      <c r="E25" s="166">
        <v>17556.5</v>
      </c>
      <c r="F25" s="168">
        <v>88.7</v>
      </c>
      <c r="G25" s="168">
        <v>1557261.55</v>
      </c>
      <c r="H25" s="168">
        <v>10.07</v>
      </c>
      <c r="I25" s="168">
        <f t="shared" si="0"/>
        <v>176793.96</v>
      </c>
      <c r="J25" s="168">
        <v>78.63</v>
      </c>
      <c r="K25" s="168">
        <f t="shared" si="1"/>
        <v>1380467.6</v>
      </c>
      <c r="L25" s="168">
        <v>21</v>
      </c>
      <c r="M25" s="168">
        <f t="shared" si="2"/>
        <v>1884286.4754999999</v>
      </c>
      <c r="N25" s="161">
        <v>9.8999999999999999E-4</v>
      </c>
      <c r="O25" s="161">
        <f t="shared" si="3"/>
        <v>17.380939999999999</v>
      </c>
      <c r="P25" s="161">
        <v>0</v>
      </c>
      <c r="Q25" s="161">
        <f t="shared" si="4"/>
        <v>0</v>
      </c>
      <c r="R25" s="161"/>
      <c r="S25" s="161"/>
      <c r="T25" s="162">
        <v>0.23599999999999999</v>
      </c>
      <c r="U25" s="161">
        <f t="shared" si="5"/>
        <v>4143.33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105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18</v>
      </c>
      <c r="B26" s="158" t="s">
        <v>136</v>
      </c>
      <c r="C26" s="185" t="s">
        <v>137</v>
      </c>
      <c r="D26" s="160" t="s">
        <v>104</v>
      </c>
      <c r="E26" s="166">
        <v>17556.5</v>
      </c>
      <c r="F26" s="168">
        <v>19.2</v>
      </c>
      <c r="G26" s="168">
        <v>337084.8</v>
      </c>
      <c r="H26" s="168">
        <v>0</v>
      </c>
      <c r="I26" s="168">
        <f t="shared" si="0"/>
        <v>0</v>
      </c>
      <c r="J26" s="168">
        <v>19.2</v>
      </c>
      <c r="K26" s="168">
        <f t="shared" si="1"/>
        <v>337084.8</v>
      </c>
      <c r="L26" s="168">
        <v>21</v>
      </c>
      <c r="M26" s="168">
        <f t="shared" si="2"/>
        <v>407872.60799999995</v>
      </c>
      <c r="N26" s="161">
        <v>0</v>
      </c>
      <c r="O26" s="161">
        <f t="shared" si="3"/>
        <v>0</v>
      </c>
      <c r="P26" s="161">
        <v>0</v>
      </c>
      <c r="Q26" s="161">
        <f t="shared" si="4"/>
        <v>0</v>
      </c>
      <c r="R26" s="161"/>
      <c r="S26" s="161"/>
      <c r="T26" s="162">
        <v>7.0000000000000007E-2</v>
      </c>
      <c r="U26" s="161">
        <f t="shared" si="5"/>
        <v>1228.96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105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19</v>
      </c>
      <c r="B27" s="158" t="s">
        <v>138</v>
      </c>
      <c r="C27" s="185" t="s">
        <v>139</v>
      </c>
      <c r="D27" s="160" t="s">
        <v>104</v>
      </c>
      <c r="E27" s="166">
        <v>3184.35</v>
      </c>
      <c r="F27" s="168">
        <v>10.5</v>
      </c>
      <c r="G27" s="168">
        <v>33435.67</v>
      </c>
      <c r="H27" s="168">
        <v>0</v>
      </c>
      <c r="I27" s="168">
        <f t="shared" si="0"/>
        <v>0</v>
      </c>
      <c r="J27" s="168">
        <v>10.5</v>
      </c>
      <c r="K27" s="168">
        <f t="shared" si="1"/>
        <v>33435.68</v>
      </c>
      <c r="L27" s="168">
        <v>21</v>
      </c>
      <c r="M27" s="168">
        <f t="shared" si="2"/>
        <v>40457.160699999993</v>
      </c>
      <c r="N27" s="161">
        <v>0</v>
      </c>
      <c r="O27" s="161">
        <f t="shared" si="3"/>
        <v>0</v>
      </c>
      <c r="P27" s="161">
        <v>0</v>
      </c>
      <c r="Q27" s="161">
        <f t="shared" si="4"/>
        <v>0</v>
      </c>
      <c r="R27" s="161"/>
      <c r="S27" s="161"/>
      <c r="T27" s="162">
        <v>1.7999999999999999E-2</v>
      </c>
      <c r="U27" s="161">
        <f t="shared" si="5"/>
        <v>57.32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105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2">
        <v>20</v>
      </c>
      <c r="B28" s="158" t="s">
        <v>140</v>
      </c>
      <c r="C28" s="185" t="s">
        <v>141</v>
      </c>
      <c r="D28" s="160" t="s">
        <v>122</v>
      </c>
      <c r="E28" s="166">
        <v>18</v>
      </c>
      <c r="F28" s="168">
        <v>420.5</v>
      </c>
      <c r="G28" s="168">
        <v>7569</v>
      </c>
      <c r="H28" s="168">
        <v>145.87</v>
      </c>
      <c r="I28" s="168">
        <f t="shared" si="0"/>
        <v>2625.66</v>
      </c>
      <c r="J28" s="168">
        <v>274.63</v>
      </c>
      <c r="K28" s="168">
        <f t="shared" si="1"/>
        <v>4943.34</v>
      </c>
      <c r="L28" s="168">
        <v>21</v>
      </c>
      <c r="M28" s="168">
        <f t="shared" si="2"/>
        <v>9158.49</v>
      </c>
      <c r="N28" s="161">
        <v>1.2710000000000001E-2</v>
      </c>
      <c r="O28" s="161">
        <f t="shared" si="3"/>
        <v>0.22878000000000001</v>
      </c>
      <c r="P28" s="161">
        <v>0</v>
      </c>
      <c r="Q28" s="161">
        <f t="shared" si="4"/>
        <v>0</v>
      </c>
      <c r="R28" s="161"/>
      <c r="S28" s="161"/>
      <c r="T28" s="162">
        <v>1.153</v>
      </c>
      <c r="U28" s="161">
        <f t="shared" si="5"/>
        <v>20.75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105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>
        <v>21</v>
      </c>
      <c r="B29" s="158" t="s">
        <v>142</v>
      </c>
      <c r="C29" s="185" t="s">
        <v>143</v>
      </c>
      <c r="D29" s="160" t="s">
        <v>122</v>
      </c>
      <c r="E29" s="166">
        <v>24</v>
      </c>
      <c r="F29" s="168">
        <v>266</v>
      </c>
      <c r="G29" s="168">
        <v>6384</v>
      </c>
      <c r="H29" s="168">
        <v>99.49</v>
      </c>
      <c r="I29" s="168">
        <f t="shared" si="0"/>
        <v>2387.7600000000002</v>
      </c>
      <c r="J29" s="168">
        <v>166.51</v>
      </c>
      <c r="K29" s="168">
        <f t="shared" si="1"/>
        <v>3996.24</v>
      </c>
      <c r="L29" s="168">
        <v>21</v>
      </c>
      <c r="M29" s="168">
        <f t="shared" si="2"/>
        <v>7724.6399999999994</v>
      </c>
      <c r="N29" s="161">
        <v>8.6899999999999998E-3</v>
      </c>
      <c r="O29" s="161">
        <f t="shared" si="3"/>
        <v>0.20856</v>
      </c>
      <c r="P29" s="161">
        <v>0</v>
      </c>
      <c r="Q29" s="161">
        <f t="shared" si="4"/>
        <v>0</v>
      </c>
      <c r="R29" s="161"/>
      <c r="S29" s="161"/>
      <c r="T29" s="162">
        <v>0.70299999999999996</v>
      </c>
      <c r="U29" s="161">
        <f t="shared" si="5"/>
        <v>16.87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105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22</v>
      </c>
      <c r="B30" s="158" t="s">
        <v>144</v>
      </c>
      <c r="C30" s="185" t="s">
        <v>145</v>
      </c>
      <c r="D30" s="160" t="s">
        <v>122</v>
      </c>
      <c r="E30" s="166">
        <v>42</v>
      </c>
      <c r="F30" s="168">
        <v>208.5</v>
      </c>
      <c r="G30" s="168">
        <v>8757</v>
      </c>
      <c r="H30" s="168">
        <v>79.83</v>
      </c>
      <c r="I30" s="168">
        <f t="shared" si="0"/>
        <v>3352.86</v>
      </c>
      <c r="J30" s="168">
        <v>128.67000000000002</v>
      </c>
      <c r="K30" s="168">
        <f t="shared" si="1"/>
        <v>5404.14</v>
      </c>
      <c r="L30" s="168">
        <v>21</v>
      </c>
      <c r="M30" s="168">
        <f t="shared" si="2"/>
        <v>10595.97</v>
      </c>
      <c r="N30" s="161">
        <v>2.478E-2</v>
      </c>
      <c r="O30" s="161">
        <f t="shared" si="3"/>
        <v>1.0407599999999999</v>
      </c>
      <c r="P30" s="161">
        <v>0</v>
      </c>
      <c r="Q30" s="161">
        <f t="shared" si="4"/>
        <v>0</v>
      </c>
      <c r="R30" s="161"/>
      <c r="S30" s="161"/>
      <c r="T30" s="162">
        <v>0.54700000000000004</v>
      </c>
      <c r="U30" s="161">
        <f t="shared" si="5"/>
        <v>22.97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105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23</v>
      </c>
      <c r="B31" s="158" t="s">
        <v>146</v>
      </c>
      <c r="C31" s="185" t="s">
        <v>147</v>
      </c>
      <c r="D31" s="160" t="s">
        <v>100</v>
      </c>
      <c r="E31" s="166">
        <v>155</v>
      </c>
      <c r="F31" s="168">
        <v>372</v>
      </c>
      <c r="G31" s="168">
        <v>57660</v>
      </c>
      <c r="H31" s="168">
        <v>0</v>
      </c>
      <c r="I31" s="168">
        <f t="shared" si="0"/>
        <v>0</v>
      </c>
      <c r="J31" s="168">
        <v>372</v>
      </c>
      <c r="K31" s="168">
        <f t="shared" si="1"/>
        <v>57660</v>
      </c>
      <c r="L31" s="168">
        <v>21</v>
      </c>
      <c r="M31" s="168">
        <f t="shared" si="2"/>
        <v>69768.599999999991</v>
      </c>
      <c r="N31" s="161">
        <v>0</v>
      </c>
      <c r="O31" s="161">
        <f t="shared" si="3"/>
        <v>0</v>
      </c>
      <c r="P31" s="161">
        <v>0</v>
      </c>
      <c r="Q31" s="161">
        <f t="shared" si="4"/>
        <v>0</v>
      </c>
      <c r="R31" s="161"/>
      <c r="S31" s="161"/>
      <c r="T31" s="162">
        <v>1.548</v>
      </c>
      <c r="U31" s="161">
        <f t="shared" si="5"/>
        <v>239.94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105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24</v>
      </c>
      <c r="B32" s="158" t="s">
        <v>148</v>
      </c>
      <c r="C32" s="185" t="s">
        <v>149</v>
      </c>
      <c r="D32" s="160" t="s">
        <v>100</v>
      </c>
      <c r="E32" s="166">
        <v>2451.8249999999998</v>
      </c>
      <c r="F32" s="168">
        <v>76.400000000000006</v>
      </c>
      <c r="G32" s="168">
        <v>187319.43</v>
      </c>
      <c r="H32" s="168">
        <v>0</v>
      </c>
      <c r="I32" s="168">
        <f t="shared" si="0"/>
        <v>0</v>
      </c>
      <c r="J32" s="168">
        <v>76.400000000000006</v>
      </c>
      <c r="K32" s="168">
        <f t="shared" si="1"/>
        <v>187319.43</v>
      </c>
      <c r="L32" s="168">
        <v>21</v>
      </c>
      <c r="M32" s="168">
        <f t="shared" si="2"/>
        <v>226656.51029999999</v>
      </c>
      <c r="N32" s="161">
        <v>0</v>
      </c>
      <c r="O32" s="161">
        <f t="shared" si="3"/>
        <v>0</v>
      </c>
      <c r="P32" s="161">
        <v>0</v>
      </c>
      <c r="Q32" s="161">
        <f t="shared" si="4"/>
        <v>0</v>
      </c>
      <c r="R32" s="161"/>
      <c r="S32" s="161"/>
      <c r="T32" s="162">
        <v>0.34499999999999997</v>
      </c>
      <c r="U32" s="161">
        <f t="shared" si="5"/>
        <v>845.88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105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25</v>
      </c>
      <c r="B33" s="158" t="s">
        <v>150</v>
      </c>
      <c r="C33" s="185" t="s">
        <v>151</v>
      </c>
      <c r="D33" s="160" t="s">
        <v>100</v>
      </c>
      <c r="E33" s="166">
        <v>3297.3375999999998</v>
      </c>
      <c r="F33" s="168">
        <v>34</v>
      </c>
      <c r="G33" s="168">
        <v>112109.48</v>
      </c>
      <c r="H33" s="168">
        <v>0</v>
      </c>
      <c r="I33" s="168">
        <f t="shared" si="0"/>
        <v>0</v>
      </c>
      <c r="J33" s="168">
        <v>34</v>
      </c>
      <c r="K33" s="168">
        <f t="shared" si="1"/>
        <v>112109.48</v>
      </c>
      <c r="L33" s="168">
        <v>21</v>
      </c>
      <c r="M33" s="168">
        <f t="shared" si="2"/>
        <v>135652.47079999998</v>
      </c>
      <c r="N33" s="161">
        <v>0</v>
      </c>
      <c r="O33" s="161">
        <f t="shared" si="3"/>
        <v>0</v>
      </c>
      <c r="P33" s="161">
        <v>0</v>
      </c>
      <c r="Q33" s="161">
        <f t="shared" si="4"/>
        <v>0</v>
      </c>
      <c r="R33" s="161"/>
      <c r="S33" s="161"/>
      <c r="T33" s="162">
        <v>7.3999999999999996E-2</v>
      </c>
      <c r="U33" s="161">
        <f t="shared" si="5"/>
        <v>244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105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52">
        <v>26</v>
      </c>
      <c r="B34" s="158" t="s">
        <v>152</v>
      </c>
      <c r="C34" s="185" t="s">
        <v>153</v>
      </c>
      <c r="D34" s="160" t="s">
        <v>100</v>
      </c>
      <c r="E34" s="166">
        <v>1606.3124</v>
      </c>
      <c r="F34" s="168">
        <v>267</v>
      </c>
      <c r="G34" s="168">
        <v>428885.41</v>
      </c>
      <c r="H34" s="168">
        <v>0</v>
      </c>
      <c r="I34" s="168">
        <f t="shared" si="0"/>
        <v>0</v>
      </c>
      <c r="J34" s="168">
        <v>267</v>
      </c>
      <c r="K34" s="168">
        <f t="shared" si="1"/>
        <v>428885.41</v>
      </c>
      <c r="L34" s="168">
        <v>21</v>
      </c>
      <c r="M34" s="168">
        <f t="shared" si="2"/>
        <v>518951.34609999997</v>
      </c>
      <c r="N34" s="161">
        <v>0</v>
      </c>
      <c r="O34" s="161">
        <f t="shared" si="3"/>
        <v>0</v>
      </c>
      <c r="P34" s="161">
        <v>0</v>
      </c>
      <c r="Q34" s="161">
        <f t="shared" si="4"/>
        <v>0</v>
      </c>
      <c r="R34" s="161"/>
      <c r="S34" s="161"/>
      <c r="T34" s="162">
        <v>1.0999999999999999E-2</v>
      </c>
      <c r="U34" s="161">
        <f t="shared" si="5"/>
        <v>17.670000000000002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105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27</v>
      </c>
      <c r="B35" s="158" t="s">
        <v>154</v>
      </c>
      <c r="C35" s="185" t="s">
        <v>155</v>
      </c>
      <c r="D35" s="160" t="s">
        <v>100</v>
      </c>
      <c r="E35" s="166">
        <v>1606.3124</v>
      </c>
      <c r="F35" s="168">
        <v>15</v>
      </c>
      <c r="G35" s="168">
        <v>24094.69</v>
      </c>
      <c r="H35" s="168">
        <v>0</v>
      </c>
      <c r="I35" s="168">
        <f t="shared" si="0"/>
        <v>0</v>
      </c>
      <c r="J35" s="168">
        <v>15</v>
      </c>
      <c r="K35" s="168">
        <f t="shared" si="1"/>
        <v>24094.69</v>
      </c>
      <c r="L35" s="168">
        <v>21</v>
      </c>
      <c r="M35" s="168">
        <f t="shared" si="2"/>
        <v>29154.574899999996</v>
      </c>
      <c r="N35" s="161">
        <v>0</v>
      </c>
      <c r="O35" s="161">
        <f t="shared" si="3"/>
        <v>0</v>
      </c>
      <c r="P35" s="161">
        <v>0</v>
      </c>
      <c r="Q35" s="161">
        <f t="shared" si="4"/>
        <v>0</v>
      </c>
      <c r="R35" s="161"/>
      <c r="S35" s="161"/>
      <c r="T35" s="162">
        <v>8.9999999999999993E-3</v>
      </c>
      <c r="U35" s="161">
        <f t="shared" si="5"/>
        <v>14.46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105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2">
        <v>28</v>
      </c>
      <c r="B36" s="158" t="s">
        <v>156</v>
      </c>
      <c r="C36" s="185" t="s">
        <v>157</v>
      </c>
      <c r="D36" s="160" t="s">
        <v>100</v>
      </c>
      <c r="E36" s="166">
        <v>1606.3124</v>
      </c>
      <c r="F36" s="168">
        <v>240</v>
      </c>
      <c r="G36" s="168">
        <v>385514.98</v>
      </c>
      <c r="H36" s="168">
        <v>0</v>
      </c>
      <c r="I36" s="168">
        <f t="shared" si="0"/>
        <v>0</v>
      </c>
      <c r="J36" s="168">
        <v>240</v>
      </c>
      <c r="K36" s="168">
        <f t="shared" si="1"/>
        <v>385514.98</v>
      </c>
      <c r="L36" s="168">
        <v>21</v>
      </c>
      <c r="M36" s="168">
        <f t="shared" si="2"/>
        <v>466473.12579999998</v>
      </c>
      <c r="N36" s="161">
        <v>0</v>
      </c>
      <c r="O36" s="161">
        <f t="shared" si="3"/>
        <v>0</v>
      </c>
      <c r="P36" s="161">
        <v>0</v>
      </c>
      <c r="Q36" s="161">
        <f t="shared" si="4"/>
        <v>0</v>
      </c>
      <c r="R36" s="161"/>
      <c r="S36" s="161"/>
      <c r="T36" s="162">
        <v>0</v>
      </c>
      <c r="U36" s="161">
        <f t="shared" si="5"/>
        <v>0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105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>
        <v>29</v>
      </c>
      <c r="B37" s="158" t="s">
        <v>158</v>
      </c>
      <c r="C37" s="185" t="s">
        <v>159</v>
      </c>
      <c r="D37" s="160" t="s">
        <v>100</v>
      </c>
      <c r="E37" s="166">
        <v>1118.5350000000001</v>
      </c>
      <c r="F37" s="168">
        <v>351.5</v>
      </c>
      <c r="G37" s="168">
        <v>393165.05</v>
      </c>
      <c r="H37" s="168">
        <v>0</v>
      </c>
      <c r="I37" s="168">
        <f t="shared" si="0"/>
        <v>0</v>
      </c>
      <c r="J37" s="168">
        <v>351.5</v>
      </c>
      <c r="K37" s="168">
        <f t="shared" si="1"/>
        <v>393165.05</v>
      </c>
      <c r="L37" s="168">
        <v>21</v>
      </c>
      <c r="M37" s="168">
        <f t="shared" si="2"/>
        <v>475729.71049999999</v>
      </c>
      <c r="N37" s="161">
        <v>0</v>
      </c>
      <c r="O37" s="161">
        <f t="shared" si="3"/>
        <v>0</v>
      </c>
      <c r="P37" s="161">
        <v>0</v>
      </c>
      <c r="Q37" s="161">
        <f t="shared" si="4"/>
        <v>0</v>
      </c>
      <c r="R37" s="161"/>
      <c r="S37" s="161"/>
      <c r="T37" s="162">
        <v>1.587</v>
      </c>
      <c r="U37" s="161">
        <f t="shared" si="5"/>
        <v>1775.12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105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30</v>
      </c>
      <c r="B38" s="158" t="s">
        <v>160</v>
      </c>
      <c r="C38" s="185" t="s">
        <v>161</v>
      </c>
      <c r="D38" s="160" t="s">
        <v>162</v>
      </c>
      <c r="E38" s="166">
        <v>2013.3630000000001</v>
      </c>
      <c r="F38" s="168">
        <v>358</v>
      </c>
      <c r="G38" s="168">
        <v>720783.95</v>
      </c>
      <c r="H38" s="168">
        <v>358</v>
      </c>
      <c r="I38" s="168">
        <f t="shared" si="0"/>
        <v>720783.95</v>
      </c>
      <c r="J38" s="168">
        <v>0</v>
      </c>
      <c r="K38" s="168">
        <f t="shared" si="1"/>
        <v>0</v>
      </c>
      <c r="L38" s="168">
        <v>21</v>
      </c>
      <c r="M38" s="168">
        <f t="shared" si="2"/>
        <v>872148.57949999988</v>
      </c>
      <c r="N38" s="161">
        <v>1</v>
      </c>
      <c r="O38" s="161">
        <f t="shared" si="3"/>
        <v>2013.3630000000001</v>
      </c>
      <c r="P38" s="161">
        <v>0</v>
      </c>
      <c r="Q38" s="161">
        <f t="shared" si="4"/>
        <v>0</v>
      </c>
      <c r="R38" s="161"/>
      <c r="S38" s="161"/>
      <c r="T38" s="162">
        <v>0</v>
      </c>
      <c r="U38" s="161">
        <f t="shared" si="5"/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163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31</v>
      </c>
      <c r="B39" s="158" t="s">
        <v>164</v>
      </c>
      <c r="C39" s="185" t="s">
        <v>165</v>
      </c>
      <c r="D39" s="160" t="s">
        <v>100</v>
      </c>
      <c r="E39" s="166">
        <v>3353.1376</v>
      </c>
      <c r="F39" s="168">
        <v>92.9</v>
      </c>
      <c r="G39" s="168">
        <v>311506.48</v>
      </c>
      <c r="H39" s="168">
        <v>0</v>
      </c>
      <c r="I39" s="168">
        <f t="shared" si="0"/>
        <v>0</v>
      </c>
      <c r="J39" s="168">
        <v>92.9</v>
      </c>
      <c r="K39" s="168">
        <f t="shared" si="1"/>
        <v>311506.48</v>
      </c>
      <c r="L39" s="168">
        <v>21</v>
      </c>
      <c r="M39" s="168">
        <f t="shared" si="2"/>
        <v>376922.84079999995</v>
      </c>
      <c r="N39" s="161">
        <v>0</v>
      </c>
      <c r="O39" s="161">
        <f t="shared" si="3"/>
        <v>0</v>
      </c>
      <c r="P39" s="161">
        <v>0</v>
      </c>
      <c r="Q39" s="161">
        <f t="shared" si="4"/>
        <v>0</v>
      </c>
      <c r="R39" s="161"/>
      <c r="S39" s="161"/>
      <c r="T39" s="162">
        <v>0.20200000000000001</v>
      </c>
      <c r="U39" s="161">
        <f t="shared" si="5"/>
        <v>677.33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105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2.5" outlineLevel="1" x14ac:dyDescent="0.2">
      <c r="A40" s="152">
        <v>32</v>
      </c>
      <c r="B40" s="158" t="s">
        <v>166</v>
      </c>
      <c r="C40" s="185" t="s">
        <v>167</v>
      </c>
      <c r="D40" s="160" t="s">
        <v>162</v>
      </c>
      <c r="E40" s="166">
        <v>100.44</v>
      </c>
      <c r="F40" s="168">
        <v>378</v>
      </c>
      <c r="G40" s="168">
        <v>37966.32</v>
      </c>
      <c r="H40" s="168">
        <v>378</v>
      </c>
      <c r="I40" s="168">
        <f t="shared" si="0"/>
        <v>37966.32</v>
      </c>
      <c r="J40" s="168">
        <v>0</v>
      </c>
      <c r="K40" s="168">
        <f t="shared" si="1"/>
        <v>0</v>
      </c>
      <c r="L40" s="168">
        <v>21</v>
      </c>
      <c r="M40" s="168">
        <f t="shared" si="2"/>
        <v>45939.247199999998</v>
      </c>
      <c r="N40" s="161">
        <v>1</v>
      </c>
      <c r="O40" s="161">
        <f t="shared" si="3"/>
        <v>100.44</v>
      </c>
      <c r="P40" s="161">
        <v>0</v>
      </c>
      <c r="Q40" s="161">
        <f t="shared" si="4"/>
        <v>0</v>
      </c>
      <c r="R40" s="161"/>
      <c r="S40" s="161"/>
      <c r="T40" s="162">
        <v>0</v>
      </c>
      <c r="U40" s="161">
        <f t="shared" si="5"/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163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x14ac:dyDescent="0.2">
      <c r="A41" s="153" t="s">
        <v>96</v>
      </c>
      <c r="B41" s="159" t="s">
        <v>53</v>
      </c>
      <c r="C41" s="186" t="s">
        <v>54</v>
      </c>
      <c r="D41" s="163"/>
      <c r="E41" s="167"/>
      <c r="F41" s="169"/>
      <c r="G41" s="169">
        <f>SUMIF(AE42:AE42,"&lt;&gt;NOR",G42:G42)</f>
        <v>271306.62</v>
      </c>
      <c r="H41" s="169"/>
      <c r="I41" s="169">
        <f>SUM(I42:I42)</f>
        <v>176336.57</v>
      </c>
      <c r="J41" s="169"/>
      <c r="K41" s="169">
        <f>SUM(K42:K42)</f>
        <v>94970.05</v>
      </c>
      <c r="L41" s="169"/>
      <c r="M41" s="169">
        <f>SUM(M42:M42)</f>
        <v>328281.01019999996</v>
      </c>
      <c r="N41" s="164"/>
      <c r="O41" s="164">
        <f>SUM(O42:O42)</f>
        <v>602.08734000000004</v>
      </c>
      <c r="P41" s="164"/>
      <c r="Q41" s="164">
        <f>SUM(Q42:Q42)</f>
        <v>0</v>
      </c>
      <c r="R41" s="164"/>
      <c r="S41" s="164"/>
      <c r="T41" s="165"/>
      <c r="U41" s="164">
        <f>SUM(U42:U42)</f>
        <v>419.38</v>
      </c>
      <c r="AE41" t="s">
        <v>97</v>
      </c>
    </row>
    <row r="42" spans="1:60" outlineLevel="1" x14ac:dyDescent="0.2">
      <c r="A42" s="152">
        <v>33</v>
      </c>
      <c r="B42" s="158" t="s">
        <v>168</v>
      </c>
      <c r="C42" s="185" t="s">
        <v>169</v>
      </c>
      <c r="D42" s="160" t="s">
        <v>100</v>
      </c>
      <c r="E42" s="166">
        <v>318.435</v>
      </c>
      <c r="F42" s="168">
        <v>852</v>
      </c>
      <c r="G42" s="168">
        <v>271306.62</v>
      </c>
      <c r="H42" s="168">
        <v>553.76</v>
      </c>
      <c r="I42" s="168">
        <f>ROUND(E42*H42,2)</f>
        <v>176336.57</v>
      </c>
      <c r="J42" s="168">
        <v>298.24</v>
      </c>
      <c r="K42" s="168">
        <f>ROUND(E42*J42,2)</f>
        <v>94970.05</v>
      </c>
      <c r="L42" s="168">
        <v>21</v>
      </c>
      <c r="M42" s="168">
        <f>G42*(1+L42/100)</f>
        <v>328281.01019999996</v>
      </c>
      <c r="N42" s="161">
        <v>1.8907700000000001</v>
      </c>
      <c r="O42" s="161">
        <f>ROUND(E42*N42,5)</f>
        <v>602.08734000000004</v>
      </c>
      <c r="P42" s="161">
        <v>0</v>
      </c>
      <c r="Q42" s="161">
        <f>ROUND(E42*P42,5)</f>
        <v>0</v>
      </c>
      <c r="R42" s="161"/>
      <c r="S42" s="161"/>
      <c r="T42" s="162">
        <v>1.3169999999999999</v>
      </c>
      <c r="U42" s="161">
        <f>ROUND(E42*T42,2)</f>
        <v>419.38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105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x14ac:dyDescent="0.2">
      <c r="A43" s="153" t="s">
        <v>96</v>
      </c>
      <c r="B43" s="159" t="s">
        <v>55</v>
      </c>
      <c r="C43" s="186" t="s">
        <v>56</v>
      </c>
      <c r="D43" s="163"/>
      <c r="E43" s="167"/>
      <c r="F43" s="169"/>
      <c r="G43" s="169">
        <f>SUMIF(AE44:AE53,"&lt;&gt;NOR",G44:G53)</f>
        <v>2089695.6</v>
      </c>
      <c r="H43" s="169"/>
      <c r="I43" s="169">
        <f>SUM(I44:I53)</f>
        <v>1590140.04</v>
      </c>
      <c r="J43" s="169"/>
      <c r="K43" s="169">
        <f>SUM(K44:K53)</f>
        <v>499555.57</v>
      </c>
      <c r="L43" s="169"/>
      <c r="M43" s="169">
        <f>SUM(M44:M53)</f>
        <v>2528531.676</v>
      </c>
      <c r="N43" s="164"/>
      <c r="O43" s="164">
        <f>SUM(O44:O53)</f>
        <v>2242.6848500000001</v>
      </c>
      <c r="P43" s="164"/>
      <c r="Q43" s="164">
        <f>SUM(Q44:Q53)</f>
        <v>0</v>
      </c>
      <c r="R43" s="164"/>
      <c r="S43" s="164"/>
      <c r="T43" s="165"/>
      <c r="U43" s="164">
        <f>SUM(U44:U53)</f>
        <v>457.63</v>
      </c>
      <c r="AE43" t="s">
        <v>97</v>
      </c>
    </row>
    <row r="44" spans="1:60" ht="22.5" outlineLevel="1" x14ac:dyDescent="0.2">
      <c r="A44" s="152">
        <v>34</v>
      </c>
      <c r="B44" s="158" t="s">
        <v>170</v>
      </c>
      <c r="C44" s="185" t="s">
        <v>171</v>
      </c>
      <c r="D44" s="160" t="s">
        <v>104</v>
      </c>
      <c r="E44" s="166">
        <v>1058.7</v>
      </c>
      <c r="F44" s="168">
        <v>341</v>
      </c>
      <c r="G44" s="168">
        <v>361016.7</v>
      </c>
      <c r="H44" s="168">
        <v>281.05</v>
      </c>
      <c r="I44" s="168">
        <f t="shared" ref="I44:I53" si="6">ROUND(E44*H44,2)</f>
        <v>297547.64</v>
      </c>
      <c r="J44" s="168">
        <v>59.949999999999989</v>
      </c>
      <c r="K44" s="168">
        <f t="shared" ref="K44:K53" si="7">ROUND(E44*J44,2)</f>
        <v>63469.07</v>
      </c>
      <c r="L44" s="168">
        <v>21</v>
      </c>
      <c r="M44" s="168">
        <f t="shared" ref="M44:M53" si="8">G44*(1+L44/100)</f>
        <v>436830.20699999999</v>
      </c>
      <c r="N44" s="161">
        <v>0.71643999999999997</v>
      </c>
      <c r="O44" s="161">
        <f t="shared" ref="O44:O53" si="9">ROUND(E44*N44,5)</f>
        <v>758.49503000000004</v>
      </c>
      <c r="P44" s="161">
        <v>0</v>
      </c>
      <c r="Q44" s="161">
        <f t="shared" ref="Q44:Q53" si="10">ROUND(E44*P44,5)</f>
        <v>0</v>
      </c>
      <c r="R44" s="161"/>
      <c r="S44" s="161"/>
      <c r="T44" s="162">
        <v>7.2999999999999995E-2</v>
      </c>
      <c r="U44" s="161">
        <f t="shared" ref="U44:U53" si="11">ROUND(E44*T44,2)</f>
        <v>77.290000000000006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105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52">
        <v>35</v>
      </c>
      <c r="B45" s="158" t="s">
        <v>172</v>
      </c>
      <c r="C45" s="185" t="s">
        <v>173</v>
      </c>
      <c r="D45" s="160" t="s">
        <v>104</v>
      </c>
      <c r="E45" s="166">
        <v>609.9</v>
      </c>
      <c r="F45" s="168">
        <v>234</v>
      </c>
      <c r="G45" s="168">
        <v>142716.6</v>
      </c>
      <c r="H45" s="168">
        <v>190.33</v>
      </c>
      <c r="I45" s="168">
        <f t="shared" si="6"/>
        <v>116082.27</v>
      </c>
      <c r="J45" s="168">
        <v>43.669999999999987</v>
      </c>
      <c r="K45" s="168">
        <f t="shared" si="7"/>
        <v>26634.33</v>
      </c>
      <c r="L45" s="168">
        <v>21</v>
      </c>
      <c r="M45" s="168">
        <f t="shared" si="8"/>
        <v>172687.08600000001</v>
      </c>
      <c r="N45" s="161">
        <v>0.48574000000000001</v>
      </c>
      <c r="O45" s="161">
        <f t="shared" si="9"/>
        <v>296.25283000000002</v>
      </c>
      <c r="P45" s="161">
        <v>0</v>
      </c>
      <c r="Q45" s="161">
        <f t="shared" si="10"/>
        <v>0</v>
      </c>
      <c r="R45" s="161"/>
      <c r="S45" s="161"/>
      <c r="T45" s="162">
        <v>5.7000000000000002E-2</v>
      </c>
      <c r="U45" s="161">
        <f t="shared" si="11"/>
        <v>34.76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105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1" x14ac:dyDescent="0.2">
      <c r="A46" s="152">
        <v>36</v>
      </c>
      <c r="B46" s="158" t="s">
        <v>174</v>
      </c>
      <c r="C46" s="185" t="s">
        <v>175</v>
      </c>
      <c r="D46" s="160" t="s">
        <v>104</v>
      </c>
      <c r="E46" s="166">
        <v>579.29999999999995</v>
      </c>
      <c r="F46" s="168">
        <v>132</v>
      </c>
      <c r="G46" s="168">
        <v>76467.600000000006</v>
      </c>
      <c r="H46" s="168">
        <v>97.33</v>
      </c>
      <c r="I46" s="168">
        <f t="shared" si="6"/>
        <v>56383.27</v>
      </c>
      <c r="J46" s="168">
        <v>34.67</v>
      </c>
      <c r="K46" s="168">
        <f t="shared" si="7"/>
        <v>20084.330000000002</v>
      </c>
      <c r="L46" s="168">
        <v>21</v>
      </c>
      <c r="M46" s="168">
        <f t="shared" si="8"/>
        <v>92525.796000000002</v>
      </c>
      <c r="N46" s="161">
        <v>0.25094</v>
      </c>
      <c r="O46" s="161">
        <f t="shared" si="9"/>
        <v>145.36954</v>
      </c>
      <c r="P46" s="161">
        <v>0</v>
      </c>
      <c r="Q46" s="161">
        <f t="shared" si="10"/>
        <v>0</v>
      </c>
      <c r="R46" s="161"/>
      <c r="S46" s="161"/>
      <c r="T46" s="162">
        <v>5.0999999999999997E-2</v>
      </c>
      <c r="U46" s="161">
        <f t="shared" si="11"/>
        <v>29.54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105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37</v>
      </c>
      <c r="B47" s="158" t="s">
        <v>176</v>
      </c>
      <c r="C47" s="185" t="s">
        <v>177</v>
      </c>
      <c r="D47" s="160" t="s">
        <v>104</v>
      </c>
      <c r="E47" s="166">
        <v>30.6</v>
      </c>
      <c r="F47" s="168">
        <v>243</v>
      </c>
      <c r="G47" s="168">
        <v>7435.8</v>
      </c>
      <c r="H47" s="168">
        <v>47.93</v>
      </c>
      <c r="I47" s="168">
        <f t="shared" si="6"/>
        <v>1466.66</v>
      </c>
      <c r="J47" s="168">
        <v>195.07</v>
      </c>
      <c r="K47" s="168">
        <f t="shared" si="7"/>
        <v>5969.14</v>
      </c>
      <c r="L47" s="168">
        <v>21</v>
      </c>
      <c r="M47" s="168">
        <f t="shared" si="8"/>
        <v>8997.3179999999993</v>
      </c>
      <c r="N47" s="161">
        <v>9.2799999999999994E-2</v>
      </c>
      <c r="O47" s="161">
        <f t="shared" si="9"/>
        <v>2.83968</v>
      </c>
      <c r="P47" s="161">
        <v>0</v>
      </c>
      <c r="Q47" s="161">
        <f t="shared" si="10"/>
        <v>0</v>
      </c>
      <c r="R47" s="161"/>
      <c r="S47" s="161"/>
      <c r="T47" s="162">
        <v>0.47799999999999998</v>
      </c>
      <c r="U47" s="161">
        <f t="shared" si="11"/>
        <v>14.63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105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>
        <v>38</v>
      </c>
      <c r="B48" s="158" t="s">
        <v>178</v>
      </c>
      <c r="C48" s="185" t="s">
        <v>179</v>
      </c>
      <c r="D48" s="160" t="s">
        <v>104</v>
      </c>
      <c r="E48" s="166">
        <v>579.29999999999995</v>
      </c>
      <c r="F48" s="168">
        <v>180</v>
      </c>
      <c r="G48" s="168">
        <v>104274</v>
      </c>
      <c r="H48" s="168">
        <v>178.11</v>
      </c>
      <c r="I48" s="168">
        <f t="shared" si="6"/>
        <v>103179.12</v>
      </c>
      <c r="J48" s="168">
        <v>1.8899999999999864</v>
      </c>
      <c r="K48" s="168">
        <f t="shared" si="7"/>
        <v>1094.8800000000001</v>
      </c>
      <c r="L48" s="168">
        <v>21</v>
      </c>
      <c r="M48" s="168">
        <f t="shared" si="8"/>
        <v>126171.54</v>
      </c>
      <c r="N48" s="161">
        <v>7.0699999999999999E-3</v>
      </c>
      <c r="O48" s="161">
        <f t="shared" si="9"/>
        <v>4.09565</v>
      </c>
      <c r="P48" s="161">
        <v>0</v>
      </c>
      <c r="Q48" s="161">
        <f t="shared" si="10"/>
        <v>0</v>
      </c>
      <c r="R48" s="161"/>
      <c r="S48" s="161"/>
      <c r="T48" s="162">
        <v>2E-3</v>
      </c>
      <c r="U48" s="161">
        <f t="shared" si="11"/>
        <v>1.1599999999999999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105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52">
        <v>39</v>
      </c>
      <c r="B49" s="158" t="s">
        <v>180</v>
      </c>
      <c r="C49" s="185" t="s">
        <v>181</v>
      </c>
      <c r="D49" s="160" t="s">
        <v>104</v>
      </c>
      <c r="E49" s="166">
        <v>1324.35</v>
      </c>
      <c r="F49" s="168">
        <v>330</v>
      </c>
      <c r="G49" s="168">
        <v>437035.5</v>
      </c>
      <c r="H49" s="168">
        <v>190.33</v>
      </c>
      <c r="I49" s="168">
        <f t="shared" si="6"/>
        <v>252063.54</v>
      </c>
      <c r="J49" s="168">
        <v>139.66999999999999</v>
      </c>
      <c r="K49" s="168">
        <f t="shared" si="7"/>
        <v>184971.96</v>
      </c>
      <c r="L49" s="168">
        <v>21</v>
      </c>
      <c r="M49" s="168">
        <f t="shared" si="8"/>
        <v>528812.95499999996</v>
      </c>
      <c r="N49" s="161">
        <v>0.48574000000000001</v>
      </c>
      <c r="O49" s="161">
        <f t="shared" si="9"/>
        <v>643.28976999999998</v>
      </c>
      <c r="P49" s="161">
        <v>0</v>
      </c>
      <c r="Q49" s="161">
        <f t="shared" si="10"/>
        <v>0</v>
      </c>
      <c r="R49" s="161"/>
      <c r="S49" s="161"/>
      <c r="T49" s="162">
        <v>5.7000000000000002E-2</v>
      </c>
      <c r="U49" s="161">
        <f t="shared" si="11"/>
        <v>75.489999999999995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105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40</v>
      </c>
      <c r="B50" s="158" t="s">
        <v>182</v>
      </c>
      <c r="C50" s="185" t="s">
        <v>183</v>
      </c>
      <c r="D50" s="160" t="s">
        <v>104</v>
      </c>
      <c r="E50" s="166">
        <v>1058.7</v>
      </c>
      <c r="F50" s="168">
        <v>292.5</v>
      </c>
      <c r="G50" s="168">
        <v>309669.75</v>
      </c>
      <c r="H50" s="168">
        <v>228.43</v>
      </c>
      <c r="I50" s="168">
        <f t="shared" si="6"/>
        <v>241838.84</v>
      </c>
      <c r="J50" s="168">
        <v>64.069999999999993</v>
      </c>
      <c r="K50" s="168">
        <f t="shared" si="7"/>
        <v>67830.91</v>
      </c>
      <c r="L50" s="168">
        <v>21</v>
      </c>
      <c r="M50" s="168">
        <f t="shared" si="8"/>
        <v>374700.39749999996</v>
      </c>
      <c r="N50" s="161">
        <v>0.12966</v>
      </c>
      <c r="O50" s="161">
        <f t="shared" si="9"/>
        <v>137.27104</v>
      </c>
      <c r="P50" s="161">
        <v>0</v>
      </c>
      <c r="Q50" s="161">
        <f t="shared" si="10"/>
        <v>0</v>
      </c>
      <c r="R50" s="161"/>
      <c r="S50" s="161"/>
      <c r="T50" s="162">
        <v>7.1999999999999995E-2</v>
      </c>
      <c r="U50" s="161">
        <f t="shared" si="11"/>
        <v>76.23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105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2">
        <v>41</v>
      </c>
      <c r="B51" s="158" t="s">
        <v>184</v>
      </c>
      <c r="C51" s="185" t="s">
        <v>185</v>
      </c>
      <c r="D51" s="160" t="s">
        <v>104</v>
      </c>
      <c r="E51" s="166">
        <v>1950</v>
      </c>
      <c r="F51" s="168">
        <v>310.5</v>
      </c>
      <c r="G51" s="168">
        <v>605475</v>
      </c>
      <c r="H51" s="168">
        <v>246.27</v>
      </c>
      <c r="I51" s="168">
        <f t="shared" si="6"/>
        <v>480226.5</v>
      </c>
      <c r="J51" s="168">
        <v>64.22999999999999</v>
      </c>
      <c r="K51" s="168">
        <f t="shared" si="7"/>
        <v>125248.5</v>
      </c>
      <c r="L51" s="168">
        <v>21</v>
      </c>
      <c r="M51" s="168">
        <f t="shared" si="8"/>
        <v>732624.75</v>
      </c>
      <c r="N51" s="161">
        <v>0.12715000000000001</v>
      </c>
      <c r="O51" s="161">
        <f t="shared" si="9"/>
        <v>247.9425</v>
      </c>
      <c r="P51" s="161">
        <v>0</v>
      </c>
      <c r="Q51" s="161">
        <f t="shared" si="10"/>
        <v>0</v>
      </c>
      <c r="R51" s="161"/>
      <c r="S51" s="161"/>
      <c r="T51" s="162">
        <v>7.1999999999999995E-2</v>
      </c>
      <c r="U51" s="161">
        <f t="shared" si="11"/>
        <v>140.4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105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42</v>
      </c>
      <c r="B52" s="158" t="s">
        <v>186</v>
      </c>
      <c r="C52" s="185" t="s">
        <v>187</v>
      </c>
      <c r="D52" s="160" t="s">
        <v>104</v>
      </c>
      <c r="E52" s="166">
        <v>1058.7</v>
      </c>
      <c r="F52" s="168">
        <v>19.5</v>
      </c>
      <c r="G52" s="168">
        <v>20644.650000000001</v>
      </c>
      <c r="H52" s="168">
        <v>16.920000000000002</v>
      </c>
      <c r="I52" s="168">
        <f t="shared" si="6"/>
        <v>17913.2</v>
      </c>
      <c r="J52" s="168">
        <v>2.5799999999999983</v>
      </c>
      <c r="K52" s="168">
        <f t="shared" si="7"/>
        <v>2731.45</v>
      </c>
      <c r="L52" s="168">
        <v>21</v>
      </c>
      <c r="M52" s="168">
        <f t="shared" si="8"/>
        <v>24980.0265</v>
      </c>
      <c r="N52" s="161">
        <v>5.6100000000000004E-3</v>
      </c>
      <c r="O52" s="161">
        <f t="shared" si="9"/>
        <v>5.9393099999999999</v>
      </c>
      <c r="P52" s="161">
        <v>0</v>
      </c>
      <c r="Q52" s="161">
        <f t="shared" si="10"/>
        <v>0</v>
      </c>
      <c r="R52" s="161"/>
      <c r="S52" s="161"/>
      <c r="T52" s="162">
        <v>4.0000000000000001E-3</v>
      </c>
      <c r="U52" s="161">
        <f t="shared" si="11"/>
        <v>4.2300000000000004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105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>
        <v>43</v>
      </c>
      <c r="B53" s="158" t="s">
        <v>188</v>
      </c>
      <c r="C53" s="185" t="s">
        <v>189</v>
      </c>
      <c r="D53" s="160" t="s">
        <v>104</v>
      </c>
      <c r="E53" s="166">
        <v>1950</v>
      </c>
      <c r="F53" s="168">
        <v>12.8</v>
      </c>
      <c r="G53" s="168">
        <v>24960</v>
      </c>
      <c r="H53" s="168">
        <v>12.02</v>
      </c>
      <c r="I53" s="168">
        <f t="shared" si="6"/>
        <v>23439</v>
      </c>
      <c r="J53" s="168">
        <v>0.78000000000000114</v>
      </c>
      <c r="K53" s="168">
        <f t="shared" si="7"/>
        <v>1521</v>
      </c>
      <c r="L53" s="168">
        <v>21</v>
      </c>
      <c r="M53" s="168">
        <f t="shared" si="8"/>
        <v>30201.599999999999</v>
      </c>
      <c r="N53" s="161">
        <v>6.0999999999999997E-4</v>
      </c>
      <c r="O53" s="161">
        <f t="shared" si="9"/>
        <v>1.1895</v>
      </c>
      <c r="P53" s="161">
        <v>0</v>
      </c>
      <c r="Q53" s="161">
        <f t="shared" si="10"/>
        <v>0</v>
      </c>
      <c r="R53" s="161"/>
      <c r="S53" s="161"/>
      <c r="T53" s="162">
        <v>2E-3</v>
      </c>
      <c r="U53" s="161">
        <f t="shared" si="11"/>
        <v>3.9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105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x14ac:dyDescent="0.2">
      <c r="A54" s="153" t="s">
        <v>96</v>
      </c>
      <c r="B54" s="159" t="s">
        <v>57</v>
      </c>
      <c r="C54" s="186" t="s">
        <v>58</v>
      </c>
      <c r="D54" s="163"/>
      <c r="E54" s="167"/>
      <c r="F54" s="169"/>
      <c r="G54" s="169">
        <f>SUMIF(AE55:AE111,"&lt;&gt;NOR",G55:G111)</f>
        <v>7099586.4199999999</v>
      </c>
      <c r="H54" s="169"/>
      <c r="I54" s="169">
        <f>SUM(I55:I111)</f>
        <v>6600172.6299999999</v>
      </c>
      <c r="J54" s="169"/>
      <c r="K54" s="169">
        <f>SUM(K55:K111)</f>
        <v>499413.79999999993</v>
      </c>
      <c r="L54" s="169"/>
      <c r="M54" s="169">
        <f>SUM(M55:M111)</f>
        <v>8590499.5681999996</v>
      </c>
      <c r="N54" s="164"/>
      <c r="O54" s="164">
        <f>SUM(O55:O111)</f>
        <v>38.498229999999992</v>
      </c>
      <c r="P54" s="164"/>
      <c r="Q54" s="164">
        <f>SUM(Q55:Q111)</f>
        <v>0</v>
      </c>
      <c r="R54" s="164"/>
      <c r="S54" s="164"/>
      <c r="T54" s="165"/>
      <c r="U54" s="164">
        <f>SUM(U55:U111)</f>
        <v>1661.4999999999998</v>
      </c>
      <c r="AE54" t="s">
        <v>97</v>
      </c>
    </row>
    <row r="55" spans="1:60" outlineLevel="1" x14ac:dyDescent="0.2">
      <c r="A55" s="152">
        <v>44</v>
      </c>
      <c r="B55" s="158" t="s">
        <v>190</v>
      </c>
      <c r="C55" s="185" t="s">
        <v>191</v>
      </c>
      <c r="D55" s="160" t="s">
        <v>122</v>
      </c>
      <c r="E55" s="166">
        <v>253.4</v>
      </c>
      <c r="F55" s="168">
        <v>42.2</v>
      </c>
      <c r="G55" s="168">
        <v>10693.48</v>
      </c>
      <c r="H55" s="168">
        <v>0</v>
      </c>
      <c r="I55" s="168">
        <f t="shared" ref="I55:I86" si="12">ROUND(E55*H55,2)</f>
        <v>0</v>
      </c>
      <c r="J55" s="168">
        <v>42.2</v>
      </c>
      <c r="K55" s="168">
        <f t="shared" ref="K55:K86" si="13">ROUND(E55*J55,2)</f>
        <v>10693.48</v>
      </c>
      <c r="L55" s="168">
        <v>21</v>
      </c>
      <c r="M55" s="168">
        <f t="shared" ref="M55:M86" si="14">G55*(1+L55/100)</f>
        <v>12939.110799999999</v>
      </c>
      <c r="N55" s="161">
        <v>0</v>
      </c>
      <c r="O55" s="161">
        <f t="shared" ref="O55:O86" si="15">ROUND(E55*N55,5)</f>
        <v>0</v>
      </c>
      <c r="P55" s="161">
        <v>0</v>
      </c>
      <c r="Q55" s="161">
        <f t="shared" ref="Q55:Q86" si="16">ROUND(E55*P55,5)</f>
        <v>0</v>
      </c>
      <c r="R55" s="161"/>
      <c r="S55" s="161"/>
      <c r="T55" s="162">
        <v>0.126</v>
      </c>
      <c r="U55" s="161">
        <f t="shared" ref="U55:U86" si="17">ROUND(E55*T55,2)</f>
        <v>31.93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105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2">
        <v>45</v>
      </c>
      <c r="B56" s="158" t="s">
        <v>192</v>
      </c>
      <c r="C56" s="185" t="s">
        <v>193</v>
      </c>
      <c r="D56" s="160" t="s">
        <v>194</v>
      </c>
      <c r="E56" s="166">
        <v>13</v>
      </c>
      <c r="F56" s="168">
        <v>94.1</v>
      </c>
      <c r="G56" s="168">
        <v>1223.3</v>
      </c>
      <c r="H56" s="168">
        <v>0</v>
      </c>
      <c r="I56" s="168">
        <f t="shared" si="12"/>
        <v>0</v>
      </c>
      <c r="J56" s="168">
        <v>94.1</v>
      </c>
      <c r="K56" s="168">
        <f t="shared" si="13"/>
        <v>1223.3</v>
      </c>
      <c r="L56" s="168">
        <v>21</v>
      </c>
      <c r="M56" s="168">
        <f t="shared" si="14"/>
        <v>1480.193</v>
      </c>
      <c r="N56" s="161">
        <v>0</v>
      </c>
      <c r="O56" s="161">
        <f t="shared" si="15"/>
        <v>0</v>
      </c>
      <c r="P56" s="161">
        <v>0</v>
      </c>
      <c r="Q56" s="161">
        <f t="shared" si="16"/>
        <v>0</v>
      </c>
      <c r="R56" s="161"/>
      <c r="S56" s="161"/>
      <c r="T56" s="162">
        <v>0.28320000000000001</v>
      </c>
      <c r="U56" s="161">
        <f t="shared" si="17"/>
        <v>3.68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105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>
        <v>46</v>
      </c>
      <c r="B57" s="158" t="s">
        <v>195</v>
      </c>
      <c r="C57" s="185" t="s">
        <v>196</v>
      </c>
      <c r="D57" s="160" t="s">
        <v>122</v>
      </c>
      <c r="E57" s="166">
        <v>2846.6</v>
      </c>
      <c r="F57" s="168">
        <v>20</v>
      </c>
      <c r="G57" s="168">
        <v>56932</v>
      </c>
      <c r="H57" s="168">
        <v>0</v>
      </c>
      <c r="I57" s="168">
        <f t="shared" si="12"/>
        <v>0</v>
      </c>
      <c r="J57" s="168">
        <v>20</v>
      </c>
      <c r="K57" s="168">
        <f t="shared" si="13"/>
        <v>56932</v>
      </c>
      <c r="L57" s="168">
        <v>21</v>
      </c>
      <c r="M57" s="168">
        <f t="shared" si="14"/>
        <v>68887.72</v>
      </c>
      <c r="N57" s="161">
        <v>0</v>
      </c>
      <c r="O57" s="161">
        <f t="shared" si="15"/>
        <v>0</v>
      </c>
      <c r="P57" s="161">
        <v>0</v>
      </c>
      <c r="Q57" s="161">
        <f t="shared" si="16"/>
        <v>0</v>
      </c>
      <c r="R57" s="161"/>
      <c r="S57" s="161"/>
      <c r="T57" s="162">
        <v>5.3999999999999999E-2</v>
      </c>
      <c r="U57" s="161">
        <f t="shared" si="17"/>
        <v>153.72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105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47</v>
      </c>
      <c r="B58" s="158" t="s">
        <v>197</v>
      </c>
      <c r="C58" s="185" t="s">
        <v>198</v>
      </c>
      <c r="D58" s="160" t="s">
        <v>194</v>
      </c>
      <c r="E58" s="166">
        <v>200</v>
      </c>
      <c r="F58" s="168">
        <v>71.900000000000006</v>
      </c>
      <c r="G58" s="168">
        <v>14380</v>
      </c>
      <c r="H58" s="168">
        <v>0</v>
      </c>
      <c r="I58" s="168">
        <f t="shared" si="12"/>
        <v>0</v>
      </c>
      <c r="J58" s="168">
        <v>71.900000000000006</v>
      </c>
      <c r="K58" s="168">
        <f t="shared" si="13"/>
        <v>14380</v>
      </c>
      <c r="L58" s="168">
        <v>21</v>
      </c>
      <c r="M58" s="168">
        <f t="shared" si="14"/>
        <v>17399.8</v>
      </c>
      <c r="N58" s="161">
        <v>0</v>
      </c>
      <c r="O58" s="161">
        <f t="shared" si="15"/>
        <v>0</v>
      </c>
      <c r="P58" s="161">
        <v>0</v>
      </c>
      <c r="Q58" s="161">
        <f t="shared" si="16"/>
        <v>0</v>
      </c>
      <c r="R58" s="161"/>
      <c r="S58" s="161"/>
      <c r="T58" s="162">
        <v>0.21648000000000001</v>
      </c>
      <c r="U58" s="161">
        <f t="shared" si="17"/>
        <v>43.3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105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48</v>
      </c>
      <c r="B59" s="158" t="s">
        <v>199</v>
      </c>
      <c r="C59" s="185" t="s">
        <v>200</v>
      </c>
      <c r="D59" s="160" t="s">
        <v>122</v>
      </c>
      <c r="E59" s="166">
        <v>1783.5</v>
      </c>
      <c r="F59" s="168">
        <v>14.2</v>
      </c>
      <c r="G59" s="168">
        <v>25325.7</v>
      </c>
      <c r="H59" s="168">
        <v>0</v>
      </c>
      <c r="I59" s="168">
        <f t="shared" si="12"/>
        <v>0</v>
      </c>
      <c r="J59" s="168">
        <v>14.2</v>
      </c>
      <c r="K59" s="168">
        <f t="shared" si="13"/>
        <v>25325.7</v>
      </c>
      <c r="L59" s="168">
        <v>21</v>
      </c>
      <c r="M59" s="168">
        <f t="shared" si="14"/>
        <v>30644.097000000002</v>
      </c>
      <c r="N59" s="161">
        <v>0</v>
      </c>
      <c r="O59" s="161">
        <f t="shared" si="15"/>
        <v>0</v>
      </c>
      <c r="P59" s="161">
        <v>0</v>
      </c>
      <c r="Q59" s="161">
        <f t="shared" si="16"/>
        <v>0</v>
      </c>
      <c r="R59" s="161"/>
      <c r="S59" s="161"/>
      <c r="T59" s="162">
        <v>3.5999999999999997E-2</v>
      </c>
      <c r="U59" s="161">
        <f t="shared" si="17"/>
        <v>64.209999999999994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105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49</v>
      </c>
      <c r="B60" s="158" t="s">
        <v>201</v>
      </c>
      <c r="C60" s="185" t="s">
        <v>202</v>
      </c>
      <c r="D60" s="160" t="s">
        <v>194</v>
      </c>
      <c r="E60" s="166">
        <v>2</v>
      </c>
      <c r="F60" s="168">
        <v>535</v>
      </c>
      <c r="G60" s="168">
        <v>1070</v>
      </c>
      <c r="H60" s="168">
        <v>77.760000000000005</v>
      </c>
      <c r="I60" s="168">
        <f t="shared" si="12"/>
        <v>155.52000000000001</v>
      </c>
      <c r="J60" s="168">
        <v>457.24</v>
      </c>
      <c r="K60" s="168">
        <f t="shared" si="13"/>
        <v>914.48</v>
      </c>
      <c r="L60" s="168">
        <v>21</v>
      </c>
      <c r="M60" s="168">
        <f t="shared" si="14"/>
        <v>1294.7</v>
      </c>
      <c r="N60" s="161">
        <v>2.2000000000000001E-4</v>
      </c>
      <c r="O60" s="161">
        <f t="shared" si="15"/>
        <v>4.4000000000000002E-4</v>
      </c>
      <c r="P60" s="161">
        <v>0</v>
      </c>
      <c r="Q60" s="161">
        <f t="shared" si="16"/>
        <v>0</v>
      </c>
      <c r="R60" s="161"/>
      <c r="S60" s="161"/>
      <c r="T60" s="162">
        <v>1.554</v>
      </c>
      <c r="U60" s="161">
        <f t="shared" si="17"/>
        <v>3.11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105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50</v>
      </c>
      <c r="B61" s="158" t="s">
        <v>203</v>
      </c>
      <c r="C61" s="185" t="s">
        <v>204</v>
      </c>
      <c r="D61" s="160" t="s">
        <v>194</v>
      </c>
      <c r="E61" s="166">
        <v>20</v>
      </c>
      <c r="F61" s="168">
        <v>434</v>
      </c>
      <c r="G61" s="168">
        <v>8680</v>
      </c>
      <c r="H61" s="168">
        <v>57.86</v>
      </c>
      <c r="I61" s="168">
        <f t="shared" si="12"/>
        <v>1157.2</v>
      </c>
      <c r="J61" s="168">
        <v>376.14</v>
      </c>
      <c r="K61" s="168">
        <f t="shared" si="13"/>
        <v>7522.8</v>
      </c>
      <c r="L61" s="168">
        <v>21</v>
      </c>
      <c r="M61" s="168">
        <f t="shared" si="14"/>
        <v>10502.8</v>
      </c>
      <c r="N61" s="161">
        <v>2.1000000000000001E-4</v>
      </c>
      <c r="O61" s="161">
        <f t="shared" si="15"/>
        <v>4.1999999999999997E-3</v>
      </c>
      <c r="P61" s="161">
        <v>0</v>
      </c>
      <c r="Q61" s="161">
        <f t="shared" si="16"/>
        <v>0</v>
      </c>
      <c r="R61" s="161"/>
      <c r="S61" s="161"/>
      <c r="T61" s="162">
        <v>1.278</v>
      </c>
      <c r="U61" s="161">
        <f t="shared" si="17"/>
        <v>25.56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105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52">
        <v>51</v>
      </c>
      <c r="B62" s="158" t="s">
        <v>205</v>
      </c>
      <c r="C62" s="185" t="s">
        <v>206</v>
      </c>
      <c r="D62" s="160" t="s">
        <v>194</v>
      </c>
      <c r="E62" s="166">
        <v>24</v>
      </c>
      <c r="F62" s="168">
        <v>212.5</v>
      </c>
      <c r="G62" s="168">
        <v>5100</v>
      </c>
      <c r="H62" s="168">
        <v>28.94</v>
      </c>
      <c r="I62" s="168">
        <f t="shared" si="12"/>
        <v>694.56</v>
      </c>
      <c r="J62" s="168">
        <v>183.56</v>
      </c>
      <c r="K62" s="168">
        <f t="shared" si="13"/>
        <v>4405.4399999999996</v>
      </c>
      <c r="L62" s="168">
        <v>21</v>
      </c>
      <c r="M62" s="168">
        <f t="shared" si="14"/>
        <v>6171</v>
      </c>
      <c r="N62" s="161">
        <v>1E-4</v>
      </c>
      <c r="O62" s="161">
        <f t="shared" si="15"/>
        <v>2.3999999999999998E-3</v>
      </c>
      <c r="P62" s="161">
        <v>0</v>
      </c>
      <c r="Q62" s="161">
        <f t="shared" si="16"/>
        <v>0</v>
      </c>
      <c r="R62" s="161"/>
      <c r="S62" s="161"/>
      <c r="T62" s="162">
        <v>0.624</v>
      </c>
      <c r="U62" s="161">
        <f t="shared" si="17"/>
        <v>14.98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105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2">
        <v>52</v>
      </c>
      <c r="B63" s="158" t="s">
        <v>207</v>
      </c>
      <c r="C63" s="185" t="s">
        <v>208</v>
      </c>
      <c r="D63" s="160" t="s">
        <v>194</v>
      </c>
      <c r="E63" s="166">
        <v>113</v>
      </c>
      <c r="F63" s="168">
        <v>130</v>
      </c>
      <c r="G63" s="168">
        <v>14690</v>
      </c>
      <c r="H63" s="168">
        <v>3.06</v>
      </c>
      <c r="I63" s="168">
        <f t="shared" si="12"/>
        <v>345.78</v>
      </c>
      <c r="J63" s="168">
        <v>126.94</v>
      </c>
      <c r="K63" s="168">
        <f t="shared" si="13"/>
        <v>14344.22</v>
      </c>
      <c r="L63" s="168">
        <v>21</v>
      </c>
      <c r="M63" s="168">
        <f t="shared" si="14"/>
        <v>17774.899999999998</v>
      </c>
      <c r="N63" s="161">
        <v>2.0000000000000002E-5</v>
      </c>
      <c r="O63" s="161">
        <f t="shared" si="15"/>
        <v>2.2599999999999999E-3</v>
      </c>
      <c r="P63" s="161">
        <v>0</v>
      </c>
      <c r="Q63" s="161">
        <f t="shared" si="16"/>
        <v>0</v>
      </c>
      <c r="R63" s="161"/>
      <c r="S63" s="161"/>
      <c r="T63" s="162">
        <v>0.432</v>
      </c>
      <c r="U63" s="161">
        <f t="shared" si="17"/>
        <v>48.82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105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2">
        <v>53</v>
      </c>
      <c r="B64" s="158" t="s">
        <v>209</v>
      </c>
      <c r="C64" s="185" t="s">
        <v>210</v>
      </c>
      <c r="D64" s="160" t="s">
        <v>194</v>
      </c>
      <c r="E64" s="166">
        <v>22</v>
      </c>
      <c r="F64" s="168">
        <v>392.5</v>
      </c>
      <c r="G64" s="168">
        <v>8635</v>
      </c>
      <c r="H64" s="168">
        <v>166.82</v>
      </c>
      <c r="I64" s="168">
        <f t="shared" si="12"/>
        <v>3670.04</v>
      </c>
      <c r="J64" s="168">
        <v>225.68</v>
      </c>
      <c r="K64" s="168">
        <f t="shared" si="13"/>
        <v>4964.96</v>
      </c>
      <c r="L64" s="168">
        <v>21</v>
      </c>
      <c r="M64" s="168">
        <f t="shared" si="14"/>
        <v>10448.35</v>
      </c>
      <c r="N64" s="161">
        <v>0.11178</v>
      </c>
      <c r="O64" s="161">
        <f t="shared" si="15"/>
        <v>2.4591599999999998</v>
      </c>
      <c r="P64" s="161">
        <v>0</v>
      </c>
      <c r="Q64" s="161">
        <f t="shared" si="16"/>
        <v>0</v>
      </c>
      <c r="R64" s="161"/>
      <c r="S64" s="161"/>
      <c r="T64" s="162">
        <v>0.86299999999999999</v>
      </c>
      <c r="U64" s="161">
        <f t="shared" si="17"/>
        <v>18.989999999999998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105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54</v>
      </c>
      <c r="B65" s="158" t="s">
        <v>211</v>
      </c>
      <c r="C65" s="185" t="s">
        <v>212</v>
      </c>
      <c r="D65" s="160" t="s">
        <v>194</v>
      </c>
      <c r="E65" s="166">
        <v>24</v>
      </c>
      <c r="F65" s="168">
        <v>763</v>
      </c>
      <c r="G65" s="168">
        <v>18312</v>
      </c>
      <c r="H65" s="168">
        <v>447.26</v>
      </c>
      <c r="I65" s="168">
        <f t="shared" si="12"/>
        <v>10734.24</v>
      </c>
      <c r="J65" s="168">
        <v>315.74</v>
      </c>
      <c r="K65" s="168">
        <f t="shared" si="13"/>
        <v>7577.76</v>
      </c>
      <c r="L65" s="168">
        <v>21</v>
      </c>
      <c r="M65" s="168">
        <f t="shared" si="14"/>
        <v>22157.52</v>
      </c>
      <c r="N65" s="161">
        <v>0.29823</v>
      </c>
      <c r="O65" s="161">
        <f t="shared" si="15"/>
        <v>7.1575199999999999</v>
      </c>
      <c r="P65" s="161">
        <v>0</v>
      </c>
      <c r="Q65" s="161">
        <f t="shared" si="16"/>
        <v>0</v>
      </c>
      <c r="R65" s="161"/>
      <c r="S65" s="161"/>
      <c r="T65" s="162">
        <v>1.1819999999999999</v>
      </c>
      <c r="U65" s="161">
        <f t="shared" si="17"/>
        <v>28.37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105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>
        <v>55</v>
      </c>
      <c r="B66" s="158" t="s">
        <v>213</v>
      </c>
      <c r="C66" s="185" t="s">
        <v>214</v>
      </c>
      <c r="D66" s="160" t="s">
        <v>194</v>
      </c>
      <c r="E66" s="166">
        <v>113</v>
      </c>
      <c r="F66" s="168">
        <v>286</v>
      </c>
      <c r="G66" s="168">
        <v>32318</v>
      </c>
      <c r="H66" s="168">
        <v>86.07</v>
      </c>
      <c r="I66" s="168">
        <f t="shared" si="12"/>
        <v>9725.91</v>
      </c>
      <c r="J66" s="168">
        <v>199.93</v>
      </c>
      <c r="K66" s="168">
        <f t="shared" si="13"/>
        <v>22592.09</v>
      </c>
      <c r="L66" s="168">
        <v>21</v>
      </c>
      <c r="M66" s="168">
        <f t="shared" si="14"/>
        <v>39104.78</v>
      </c>
      <c r="N66" s="161">
        <v>5.8209999999999998E-2</v>
      </c>
      <c r="O66" s="161">
        <f t="shared" si="15"/>
        <v>6.5777299999999999</v>
      </c>
      <c r="P66" s="161">
        <v>0</v>
      </c>
      <c r="Q66" s="161">
        <f t="shared" si="16"/>
        <v>0</v>
      </c>
      <c r="R66" s="161"/>
      <c r="S66" s="161"/>
      <c r="T66" s="162">
        <v>0.77200000000000002</v>
      </c>
      <c r="U66" s="161">
        <f t="shared" si="17"/>
        <v>87.24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105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2">
        <v>56</v>
      </c>
      <c r="B67" s="158" t="s">
        <v>215</v>
      </c>
      <c r="C67" s="185" t="s">
        <v>216</v>
      </c>
      <c r="D67" s="160" t="s">
        <v>122</v>
      </c>
      <c r="E67" s="166">
        <v>4883.5</v>
      </c>
      <c r="F67" s="168">
        <v>8.5</v>
      </c>
      <c r="G67" s="168">
        <v>41509.75</v>
      </c>
      <c r="H67" s="168">
        <v>2.56</v>
      </c>
      <c r="I67" s="168">
        <f t="shared" si="12"/>
        <v>12501.76</v>
      </c>
      <c r="J67" s="168">
        <v>5.9399999999999995</v>
      </c>
      <c r="K67" s="168">
        <f t="shared" si="13"/>
        <v>29007.99</v>
      </c>
      <c r="L67" s="168">
        <v>21</v>
      </c>
      <c r="M67" s="168">
        <f t="shared" si="14"/>
        <v>50226.797500000001</v>
      </c>
      <c r="N67" s="161">
        <v>0</v>
      </c>
      <c r="O67" s="161">
        <f t="shared" si="15"/>
        <v>0</v>
      </c>
      <c r="P67" s="161">
        <v>0</v>
      </c>
      <c r="Q67" s="161">
        <f t="shared" si="16"/>
        <v>0</v>
      </c>
      <c r="R67" s="161"/>
      <c r="S67" s="161"/>
      <c r="T67" s="162">
        <v>2.5999999999999999E-2</v>
      </c>
      <c r="U67" s="161">
        <f t="shared" si="17"/>
        <v>126.97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105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2">
        <v>57</v>
      </c>
      <c r="B68" s="158" t="s">
        <v>217</v>
      </c>
      <c r="C68" s="185" t="s">
        <v>218</v>
      </c>
      <c r="D68" s="160" t="s">
        <v>122</v>
      </c>
      <c r="E68" s="166">
        <v>4883.5</v>
      </c>
      <c r="F68" s="168">
        <v>13.4</v>
      </c>
      <c r="G68" s="168">
        <v>65438.9</v>
      </c>
      <c r="H68" s="168">
        <v>0.45</v>
      </c>
      <c r="I68" s="168">
        <f t="shared" si="12"/>
        <v>2197.58</v>
      </c>
      <c r="J68" s="168">
        <v>12.950000000000001</v>
      </c>
      <c r="K68" s="168">
        <f t="shared" si="13"/>
        <v>63241.33</v>
      </c>
      <c r="L68" s="168">
        <v>21</v>
      </c>
      <c r="M68" s="168">
        <f t="shared" si="14"/>
        <v>79181.069000000003</v>
      </c>
      <c r="N68" s="161">
        <v>0</v>
      </c>
      <c r="O68" s="161">
        <f t="shared" si="15"/>
        <v>0</v>
      </c>
      <c r="P68" s="161">
        <v>0</v>
      </c>
      <c r="Q68" s="161">
        <f t="shared" si="16"/>
        <v>0</v>
      </c>
      <c r="R68" s="161"/>
      <c r="S68" s="161"/>
      <c r="T68" s="162">
        <v>4.3999999999999997E-2</v>
      </c>
      <c r="U68" s="161">
        <f t="shared" si="17"/>
        <v>214.87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105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58</v>
      </c>
      <c r="B69" s="158" t="s">
        <v>219</v>
      </c>
      <c r="C69" s="185" t="s">
        <v>220</v>
      </c>
      <c r="D69" s="160" t="s">
        <v>221</v>
      </c>
      <c r="E69" s="166">
        <v>1</v>
      </c>
      <c r="F69" s="168">
        <v>2445</v>
      </c>
      <c r="G69" s="168">
        <v>2445</v>
      </c>
      <c r="H69" s="168">
        <v>677.65</v>
      </c>
      <c r="I69" s="168">
        <f t="shared" si="12"/>
        <v>677.65</v>
      </c>
      <c r="J69" s="168">
        <v>1767.35</v>
      </c>
      <c r="K69" s="168">
        <f t="shared" si="13"/>
        <v>1767.35</v>
      </c>
      <c r="L69" s="168">
        <v>21</v>
      </c>
      <c r="M69" s="168">
        <f t="shared" si="14"/>
        <v>2958.45</v>
      </c>
      <c r="N69" s="161">
        <v>3.5029999999999999E-2</v>
      </c>
      <c r="O69" s="161">
        <f t="shared" si="15"/>
        <v>3.5029999999999999E-2</v>
      </c>
      <c r="P69" s="161">
        <v>0</v>
      </c>
      <c r="Q69" s="161">
        <f t="shared" si="16"/>
        <v>0</v>
      </c>
      <c r="R69" s="161"/>
      <c r="S69" s="161"/>
      <c r="T69" s="162">
        <v>10.130000000000001</v>
      </c>
      <c r="U69" s="161">
        <f t="shared" si="17"/>
        <v>10.130000000000001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105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>
        <v>59</v>
      </c>
      <c r="B70" s="158" t="s">
        <v>222</v>
      </c>
      <c r="C70" s="185" t="s">
        <v>223</v>
      </c>
      <c r="D70" s="160" t="s">
        <v>122</v>
      </c>
      <c r="E70" s="166">
        <v>4883.5</v>
      </c>
      <c r="F70" s="168">
        <v>45.3</v>
      </c>
      <c r="G70" s="168">
        <v>221222.55</v>
      </c>
      <c r="H70" s="168">
        <v>0.36</v>
      </c>
      <c r="I70" s="168">
        <f t="shared" si="12"/>
        <v>1758.06</v>
      </c>
      <c r="J70" s="168">
        <v>44.94</v>
      </c>
      <c r="K70" s="168">
        <f t="shared" si="13"/>
        <v>219464.49</v>
      </c>
      <c r="L70" s="168">
        <v>21</v>
      </c>
      <c r="M70" s="168">
        <f t="shared" si="14"/>
        <v>267679.2855</v>
      </c>
      <c r="N70" s="161">
        <v>0</v>
      </c>
      <c r="O70" s="161">
        <f t="shared" si="15"/>
        <v>0</v>
      </c>
      <c r="P70" s="161">
        <v>0</v>
      </c>
      <c r="Q70" s="161">
        <f t="shared" si="16"/>
        <v>0</v>
      </c>
      <c r="R70" s="161"/>
      <c r="S70" s="161"/>
      <c r="T70" s="162">
        <v>0.15</v>
      </c>
      <c r="U70" s="161">
        <f t="shared" si="17"/>
        <v>732.53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105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22.5" outlineLevel="1" x14ac:dyDescent="0.2">
      <c r="A71" s="152">
        <v>60</v>
      </c>
      <c r="B71" s="158" t="s">
        <v>224</v>
      </c>
      <c r="C71" s="185" t="s">
        <v>225</v>
      </c>
      <c r="D71" s="160" t="s">
        <v>194</v>
      </c>
      <c r="E71" s="166">
        <v>1</v>
      </c>
      <c r="F71" s="168">
        <v>21660</v>
      </c>
      <c r="G71" s="168">
        <v>21660</v>
      </c>
      <c r="H71" s="168">
        <v>10853.07</v>
      </c>
      <c r="I71" s="168">
        <f t="shared" si="12"/>
        <v>10853.07</v>
      </c>
      <c r="J71" s="168">
        <v>10806.93</v>
      </c>
      <c r="K71" s="168">
        <f t="shared" si="13"/>
        <v>10806.93</v>
      </c>
      <c r="L71" s="168">
        <v>21</v>
      </c>
      <c r="M71" s="168">
        <f t="shared" si="14"/>
        <v>26208.6</v>
      </c>
      <c r="N71" s="161">
        <v>10.81826</v>
      </c>
      <c r="O71" s="161">
        <f t="shared" si="15"/>
        <v>10.81826</v>
      </c>
      <c r="P71" s="161">
        <v>0</v>
      </c>
      <c r="Q71" s="161">
        <f t="shared" si="16"/>
        <v>0</v>
      </c>
      <c r="R71" s="161"/>
      <c r="S71" s="161"/>
      <c r="T71" s="162">
        <v>37.798999999999999</v>
      </c>
      <c r="U71" s="161">
        <f t="shared" si="17"/>
        <v>37.799999999999997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105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61</v>
      </c>
      <c r="B72" s="158" t="s">
        <v>226</v>
      </c>
      <c r="C72" s="185" t="s">
        <v>227</v>
      </c>
      <c r="D72" s="160" t="s">
        <v>194</v>
      </c>
      <c r="E72" s="166">
        <v>4</v>
      </c>
      <c r="F72" s="168">
        <v>369</v>
      </c>
      <c r="G72" s="168">
        <v>1476</v>
      </c>
      <c r="H72" s="168">
        <v>77.760000000000005</v>
      </c>
      <c r="I72" s="168">
        <f t="shared" si="12"/>
        <v>311.04000000000002</v>
      </c>
      <c r="J72" s="168">
        <v>291.24</v>
      </c>
      <c r="K72" s="168">
        <f t="shared" si="13"/>
        <v>1164.96</v>
      </c>
      <c r="L72" s="168">
        <v>21</v>
      </c>
      <c r="M72" s="168">
        <f t="shared" si="14"/>
        <v>1785.96</v>
      </c>
      <c r="N72" s="161">
        <v>2.2000000000000001E-4</v>
      </c>
      <c r="O72" s="161">
        <f t="shared" si="15"/>
        <v>8.8000000000000003E-4</v>
      </c>
      <c r="P72" s="161">
        <v>0</v>
      </c>
      <c r="Q72" s="161">
        <f t="shared" si="16"/>
        <v>0</v>
      </c>
      <c r="R72" s="161"/>
      <c r="S72" s="161"/>
      <c r="T72" s="162">
        <v>0.99</v>
      </c>
      <c r="U72" s="161">
        <f t="shared" si="17"/>
        <v>3.96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105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2">
        <v>62</v>
      </c>
      <c r="B73" s="158" t="s">
        <v>228</v>
      </c>
      <c r="C73" s="185" t="s">
        <v>229</v>
      </c>
      <c r="D73" s="160" t="s">
        <v>194</v>
      </c>
      <c r="E73" s="166">
        <v>8</v>
      </c>
      <c r="F73" s="168">
        <v>332.5</v>
      </c>
      <c r="G73" s="168">
        <v>2660</v>
      </c>
      <c r="H73" s="168">
        <v>0.01</v>
      </c>
      <c r="I73" s="168">
        <f t="shared" si="12"/>
        <v>0.08</v>
      </c>
      <c r="J73" s="168">
        <v>332.49</v>
      </c>
      <c r="K73" s="168">
        <f t="shared" si="13"/>
        <v>2659.92</v>
      </c>
      <c r="L73" s="168">
        <v>21</v>
      </c>
      <c r="M73" s="168">
        <f t="shared" si="14"/>
        <v>3218.6</v>
      </c>
      <c r="N73" s="161">
        <v>0</v>
      </c>
      <c r="O73" s="161">
        <f t="shared" si="15"/>
        <v>0</v>
      </c>
      <c r="P73" s="161">
        <v>0</v>
      </c>
      <c r="Q73" s="161">
        <f t="shared" si="16"/>
        <v>0</v>
      </c>
      <c r="R73" s="161"/>
      <c r="S73" s="161"/>
      <c r="T73" s="162">
        <v>1.2216</v>
      </c>
      <c r="U73" s="161">
        <f t="shared" si="17"/>
        <v>9.77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105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2">
        <v>63</v>
      </c>
      <c r="B74" s="158" t="s">
        <v>230</v>
      </c>
      <c r="C74" s="185" t="s">
        <v>231</v>
      </c>
      <c r="D74" s="160" t="s">
        <v>194</v>
      </c>
      <c r="E74" s="166">
        <v>1</v>
      </c>
      <c r="F74" s="168">
        <v>463.5</v>
      </c>
      <c r="G74" s="168">
        <v>463.5</v>
      </c>
      <c r="H74" s="168">
        <v>38.9</v>
      </c>
      <c r="I74" s="168">
        <f t="shared" si="12"/>
        <v>38.9</v>
      </c>
      <c r="J74" s="168">
        <v>424.6</v>
      </c>
      <c r="K74" s="168">
        <f t="shared" si="13"/>
        <v>424.6</v>
      </c>
      <c r="L74" s="168">
        <v>21</v>
      </c>
      <c r="M74" s="168">
        <f t="shared" si="14"/>
        <v>560.83500000000004</v>
      </c>
      <c r="N74" s="161">
        <v>1.1E-4</v>
      </c>
      <c r="O74" s="161">
        <f t="shared" si="15"/>
        <v>1.1E-4</v>
      </c>
      <c r="P74" s="161">
        <v>0</v>
      </c>
      <c r="Q74" s="161">
        <f t="shared" si="16"/>
        <v>0</v>
      </c>
      <c r="R74" s="161"/>
      <c r="S74" s="161"/>
      <c r="T74" s="162">
        <v>1.56</v>
      </c>
      <c r="U74" s="161">
        <f t="shared" si="17"/>
        <v>1.56</v>
      </c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105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2">
        <v>64</v>
      </c>
      <c r="B75" s="158" t="s">
        <v>232</v>
      </c>
      <c r="C75" s="185" t="s">
        <v>233</v>
      </c>
      <c r="D75" s="160" t="s">
        <v>122</v>
      </c>
      <c r="E75" s="166">
        <v>253.4</v>
      </c>
      <c r="F75" s="168">
        <v>179</v>
      </c>
      <c r="G75" s="168">
        <v>45358.6</v>
      </c>
      <c r="H75" s="168">
        <v>179</v>
      </c>
      <c r="I75" s="168">
        <f t="shared" si="12"/>
        <v>45358.6</v>
      </c>
      <c r="J75" s="168">
        <v>0</v>
      </c>
      <c r="K75" s="168">
        <f t="shared" si="13"/>
        <v>0</v>
      </c>
      <c r="L75" s="168">
        <v>21</v>
      </c>
      <c r="M75" s="168">
        <f t="shared" si="14"/>
        <v>54883.905999999995</v>
      </c>
      <c r="N75" s="161">
        <v>2.14E-3</v>
      </c>
      <c r="O75" s="161">
        <f t="shared" si="15"/>
        <v>0.54227999999999998</v>
      </c>
      <c r="P75" s="161">
        <v>0</v>
      </c>
      <c r="Q75" s="161">
        <f t="shared" si="16"/>
        <v>0</v>
      </c>
      <c r="R75" s="161"/>
      <c r="S75" s="161"/>
      <c r="T75" s="162">
        <v>0</v>
      </c>
      <c r="U75" s="161">
        <f t="shared" si="17"/>
        <v>0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163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65</v>
      </c>
      <c r="B76" s="158" t="s">
        <v>232</v>
      </c>
      <c r="C76" s="185" t="s">
        <v>234</v>
      </c>
      <c r="D76" s="160" t="s">
        <v>122</v>
      </c>
      <c r="E76" s="166">
        <v>2846.6</v>
      </c>
      <c r="F76" s="168">
        <v>89.9</v>
      </c>
      <c r="G76" s="168">
        <v>255909.34</v>
      </c>
      <c r="H76" s="168">
        <v>89.9</v>
      </c>
      <c r="I76" s="168">
        <f t="shared" si="12"/>
        <v>255909.34</v>
      </c>
      <c r="J76" s="168">
        <v>0</v>
      </c>
      <c r="K76" s="168">
        <f t="shared" si="13"/>
        <v>0</v>
      </c>
      <c r="L76" s="168">
        <v>21</v>
      </c>
      <c r="M76" s="168">
        <f t="shared" si="14"/>
        <v>309650.3014</v>
      </c>
      <c r="N76" s="161">
        <v>1.06E-3</v>
      </c>
      <c r="O76" s="161">
        <f t="shared" si="15"/>
        <v>3.0173999999999999</v>
      </c>
      <c r="P76" s="161">
        <v>0</v>
      </c>
      <c r="Q76" s="161">
        <f t="shared" si="16"/>
        <v>0</v>
      </c>
      <c r="R76" s="161"/>
      <c r="S76" s="161"/>
      <c r="T76" s="162">
        <v>0</v>
      </c>
      <c r="U76" s="161">
        <f t="shared" si="17"/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163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2">
        <v>66</v>
      </c>
      <c r="B77" s="158" t="s">
        <v>232</v>
      </c>
      <c r="C77" s="185" t="s">
        <v>235</v>
      </c>
      <c r="D77" s="160" t="s">
        <v>122</v>
      </c>
      <c r="E77" s="166">
        <v>1783.5</v>
      </c>
      <c r="F77" s="168">
        <v>40.799999999999997</v>
      </c>
      <c r="G77" s="168">
        <v>72766.8</v>
      </c>
      <c r="H77" s="168">
        <v>40.799999999999997</v>
      </c>
      <c r="I77" s="168">
        <f t="shared" si="12"/>
        <v>72766.8</v>
      </c>
      <c r="J77" s="168">
        <v>0</v>
      </c>
      <c r="K77" s="168">
        <f t="shared" si="13"/>
        <v>0</v>
      </c>
      <c r="L77" s="168">
        <v>21</v>
      </c>
      <c r="M77" s="168">
        <f t="shared" si="14"/>
        <v>88047.827999999994</v>
      </c>
      <c r="N77" s="161">
        <v>4.2999999999999999E-4</v>
      </c>
      <c r="O77" s="161">
        <f t="shared" si="15"/>
        <v>0.76690999999999998</v>
      </c>
      <c r="P77" s="161">
        <v>0</v>
      </c>
      <c r="Q77" s="161">
        <f t="shared" si="16"/>
        <v>0</v>
      </c>
      <c r="R77" s="161"/>
      <c r="S77" s="161"/>
      <c r="T77" s="162">
        <v>0</v>
      </c>
      <c r="U77" s="161">
        <f t="shared" si="17"/>
        <v>0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163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>
        <v>67</v>
      </c>
      <c r="B78" s="158" t="s">
        <v>232</v>
      </c>
      <c r="C78" s="185" t="s">
        <v>236</v>
      </c>
      <c r="D78" s="160" t="s">
        <v>194</v>
      </c>
      <c r="E78" s="166">
        <v>49</v>
      </c>
      <c r="F78" s="168">
        <v>277.5</v>
      </c>
      <c r="G78" s="168">
        <v>13597.5</v>
      </c>
      <c r="H78" s="168">
        <v>277.5</v>
      </c>
      <c r="I78" s="168">
        <f t="shared" si="12"/>
        <v>13597.5</v>
      </c>
      <c r="J78" s="168">
        <v>0</v>
      </c>
      <c r="K78" s="168">
        <f t="shared" si="13"/>
        <v>0</v>
      </c>
      <c r="L78" s="168">
        <v>21</v>
      </c>
      <c r="M78" s="168">
        <f t="shared" si="14"/>
        <v>16452.974999999999</v>
      </c>
      <c r="N78" s="161">
        <v>0</v>
      </c>
      <c r="O78" s="161">
        <f t="shared" si="15"/>
        <v>0</v>
      </c>
      <c r="P78" s="161">
        <v>0</v>
      </c>
      <c r="Q78" s="161">
        <f t="shared" si="16"/>
        <v>0</v>
      </c>
      <c r="R78" s="161"/>
      <c r="S78" s="161"/>
      <c r="T78" s="162">
        <v>0</v>
      </c>
      <c r="U78" s="161">
        <f t="shared" si="17"/>
        <v>0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163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2">
        <v>68</v>
      </c>
      <c r="B79" s="158" t="s">
        <v>232</v>
      </c>
      <c r="C79" s="185" t="s">
        <v>237</v>
      </c>
      <c r="D79" s="160" t="s">
        <v>194</v>
      </c>
      <c r="E79" s="166">
        <v>316</v>
      </c>
      <c r="F79" s="168">
        <v>166</v>
      </c>
      <c r="G79" s="168">
        <v>52456</v>
      </c>
      <c r="H79" s="168">
        <v>166</v>
      </c>
      <c r="I79" s="168">
        <f t="shared" si="12"/>
        <v>52456</v>
      </c>
      <c r="J79" s="168">
        <v>0</v>
      </c>
      <c r="K79" s="168">
        <f t="shared" si="13"/>
        <v>0</v>
      </c>
      <c r="L79" s="168">
        <v>21</v>
      </c>
      <c r="M79" s="168">
        <f t="shared" si="14"/>
        <v>63471.759999999995</v>
      </c>
      <c r="N79" s="161">
        <v>0</v>
      </c>
      <c r="O79" s="161">
        <f t="shared" si="15"/>
        <v>0</v>
      </c>
      <c r="P79" s="161">
        <v>0</v>
      </c>
      <c r="Q79" s="161">
        <f t="shared" si="16"/>
        <v>0</v>
      </c>
      <c r="R79" s="161"/>
      <c r="S79" s="161"/>
      <c r="T79" s="162">
        <v>0</v>
      </c>
      <c r="U79" s="161">
        <f t="shared" si="17"/>
        <v>0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163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69</v>
      </c>
      <c r="B80" s="158" t="s">
        <v>232</v>
      </c>
      <c r="C80" s="185" t="s">
        <v>238</v>
      </c>
      <c r="D80" s="160" t="s">
        <v>194</v>
      </c>
      <c r="E80" s="166">
        <v>4</v>
      </c>
      <c r="F80" s="168">
        <v>214</v>
      </c>
      <c r="G80" s="168">
        <v>856</v>
      </c>
      <c r="H80" s="168">
        <v>214</v>
      </c>
      <c r="I80" s="168">
        <f t="shared" si="12"/>
        <v>856</v>
      </c>
      <c r="J80" s="168">
        <v>0</v>
      </c>
      <c r="K80" s="168">
        <f t="shared" si="13"/>
        <v>0</v>
      </c>
      <c r="L80" s="168">
        <v>21</v>
      </c>
      <c r="M80" s="168">
        <f t="shared" si="14"/>
        <v>1035.76</v>
      </c>
      <c r="N80" s="161">
        <v>2.4000000000000001E-4</v>
      </c>
      <c r="O80" s="161">
        <f t="shared" si="15"/>
        <v>9.6000000000000002E-4</v>
      </c>
      <c r="P80" s="161">
        <v>0</v>
      </c>
      <c r="Q80" s="161">
        <f t="shared" si="16"/>
        <v>0</v>
      </c>
      <c r="R80" s="161"/>
      <c r="S80" s="161"/>
      <c r="T80" s="162">
        <v>0</v>
      </c>
      <c r="U80" s="161">
        <f t="shared" si="17"/>
        <v>0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163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2">
        <v>70</v>
      </c>
      <c r="B81" s="158" t="s">
        <v>232</v>
      </c>
      <c r="C81" s="185" t="s">
        <v>239</v>
      </c>
      <c r="D81" s="160" t="s">
        <v>194</v>
      </c>
      <c r="E81" s="166">
        <v>4</v>
      </c>
      <c r="F81" s="168">
        <v>247</v>
      </c>
      <c r="G81" s="168">
        <v>988</v>
      </c>
      <c r="H81" s="168">
        <v>247</v>
      </c>
      <c r="I81" s="168">
        <f t="shared" si="12"/>
        <v>988</v>
      </c>
      <c r="J81" s="168">
        <v>0</v>
      </c>
      <c r="K81" s="168">
        <f t="shared" si="13"/>
        <v>0</v>
      </c>
      <c r="L81" s="168">
        <v>21</v>
      </c>
      <c r="M81" s="168">
        <f t="shared" si="14"/>
        <v>1195.48</v>
      </c>
      <c r="N81" s="161">
        <v>0</v>
      </c>
      <c r="O81" s="161">
        <f t="shared" si="15"/>
        <v>0</v>
      </c>
      <c r="P81" s="161">
        <v>0</v>
      </c>
      <c r="Q81" s="161">
        <f t="shared" si="16"/>
        <v>0</v>
      </c>
      <c r="R81" s="161"/>
      <c r="S81" s="161"/>
      <c r="T81" s="162">
        <v>0</v>
      </c>
      <c r="U81" s="161">
        <f t="shared" si="17"/>
        <v>0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163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>
        <v>71</v>
      </c>
      <c r="B82" s="158" t="s">
        <v>232</v>
      </c>
      <c r="C82" s="185" t="s">
        <v>240</v>
      </c>
      <c r="D82" s="160" t="s">
        <v>194</v>
      </c>
      <c r="E82" s="166">
        <v>42</v>
      </c>
      <c r="F82" s="168">
        <v>214</v>
      </c>
      <c r="G82" s="168">
        <v>8988</v>
      </c>
      <c r="H82" s="168">
        <v>214</v>
      </c>
      <c r="I82" s="168">
        <f t="shared" si="12"/>
        <v>8988</v>
      </c>
      <c r="J82" s="168">
        <v>0</v>
      </c>
      <c r="K82" s="168">
        <f t="shared" si="13"/>
        <v>0</v>
      </c>
      <c r="L82" s="168">
        <v>21</v>
      </c>
      <c r="M82" s="168">
        <f t="shared" si="14"/>
        <v>10875.48</v>
      </c>
      <c r="N82" s="161">
        <v>2.4000000000000001E-4</v>
      </c>
      <c r="O82" s="161">
        <f t="shared" si="15"/>
        <v>1.008E-2</v>
      </c>
      <c r="P82" s="161">
        <v>0</v>
      </c>
      <c r="Q82" s="161">
        <f t="shared" si="16"/>
        <v>0</v>
      </c>
      <c r="R82" s="161"/>
      <c r="S82" s="161"/>
      <c r="T82" s="162">
        <v>0</v>
      </c>
      <c r="U82" s="161">
        <f t="shared" si="17"/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163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>
        <v>72</v>
      </c>
      <c r="B83" s="158" t="s">
        <v>232</v>
      </c>
      <c r="C83" s="185" t="s">
        <v>241</v>
      </c>
      <c r="D83" s="160" t="s">
        <v>194</v>
      </c>
      <c r="E83" s="166">
        <v>42</v>
      </c>
      <c r="F83" s="168">
        <v>247</v>
      </c>
      <c r="G83" s="168">
        <v>10374</v>
      </c>
      <c r="H83" s="168">
        <v>247</v>
      </c>
      <c r="I83" s="168">
        <f t="shared" si="12"/>
        <v>10374</v>
      </c>
      <c r="J83" s="168">
        <v>0</v>
      </c>
      <c r="K83" s="168">
        <f t="shared" si="13"/>
        <v>0</v>
      </c>
      <c r="L83" s="168">
        <v>21</v>
      </c>
      <c r="M83" s="168">
        <f t="shared" si="14"/>
        <v>12552.539999999999</v>
      </c>
      <c r="N83" s="161">
        <v>0</v>
      </c>
      <c r="O83" s="161">
        <f t="shared" si="15"/>
        <v>0</v>
      </c>
      <c r="P83" s="161">
        <v>0</v>
      </c>
      <c r="Q83" s="161">
        <f t="shared" si="16"/>
        <v>0</v>
      </c>
      <c r="R83" s="161"/>
      <c r="S83" s="161"/>
      <c r="T83" s="162">
        <v>0</v>
      </c>
      <c r="U83" s="161">
        <f t="shared" si="17"/>
        <v>0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163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73</v>
      </c>
      <c r="B84" s="158" t="s">
        <v>232</v>
      </c>
      <c r="C84" s="185" t="s">
        <v>242</v>
      </c>
      <c r="D84" s="160" t="s">
        <v>194</v>
      </c>
      <c r="E84" s="166">
        <v>2</v>
      </c>
      <c r="F84" s="168">
        <v>2298</v>
      </c>
      <c r="G84" s="168">
        <v>4596</v>
      </c>
      <c r="H84" s="168">
        <v>2298</v>
      </c>
      <c r="I84" s="168">
        <f t="shared" si="12"/>
        <v>4596</v>
      </c>
      <c r="J84" s="168">
        <v>0</v>
      </c>
      <c r="K84" s="168">
        <f t="shared" si="13"/>
        <v>0</v>
      </c>
      <c r="L84" s="168">
        <v>21</v>
      </c>
      <c r="M84" s="168">
        <f t="shared" si="14"/>
        <v>5561.16</v>
      </c>
      <c r="N84" s="161">
        <v>5.2999999999999998E-4</v>
      </c>
      <c r="O84" s="161">
        <f t="shared" si="15"/>
        <v>1.06E-3</v>
      </c>
      <c r="P84" s="161">
        <v>0</v>
      </c>
      <c r="Q84" s="161">
        <f t="shared" si="16"/>
        <v>0</v>
      </c>
      <c r="R84" s="161"/>
      <c r="S84" s="161"/>
      <c r="T84" s="162">
        <v>0</v>
      </c>
      <c r="U84" s="161">
        <f t="shared" si="17"/>
        <v>0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163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2">
        <v>74</v>
      </c>
      <c r="B85" s="158" t="s">
        <v>232</v>
      </c>
      <c r="C85" s="185" t="s">
        <v>243</v>
      </c>
      <c r="D85" s="160" t="s">
        <v>194</v>
      </c>
      <c r="E85" s="166">
        <v>1</v>
      </c>
      <c r="F85" s="168">
        <v>1051</v>
      </c>
      <c r="G85" s="168">
        <v>1051</v>
      </c>
      <c r="H85" s="168">
        <v>1051</v>
      </c>
      <c r="I85" s="168">
        <f t="shared" si="12"/>
        <v>1051</v>
      </c>
      <c r="J85" s="168">
        <v>0</v>
      </c>
      <c r="K85" s="168">
        <f t="shared" si="13"/>
        <v>0</v>
      </c>
      <c r="L85" s="168">
        <v>21</v>
      </c>
      <c r="M85" s="168">
        <f t="shared" si="14"/>
        <v>1271.71</v>
      </c>
      <c r="N85" s="161">
        <v>7.6000000000000004E-4</v>
      </c>
      <c r="O85" s="161">
        <f t="shared" si="15"/>
        <v>7.6000000000000004E-4</v>
      </c>
      <c r="P85" s="161">
        <v>0</v>
      </c>
      <c r="Q85" s="161">
        <f t="shared" si="16"/>
        <v>0</v>
      </c>
      <c r="R85" s="161"/>
      <c r="S85" s="161"/>
      <c r="T85" s="162">
        <v>0</v>
      </c>
      <c r="U85" s="161">
        <f t="shared" si="17"/>
        <v>0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163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>
        <v>75</v>
      </c>
      <c r="B86" s="158" t="s">
        <v>232</v>
      </c>
      <c r="C86" s="185" t="s">
        <v>244</v>
      </c>
      <c r="D86" s="160" t="s">
        <v>194</v>
      </c>
      <c r="E86" s="166">
        <v>2</v>
      </c>
      <c r="F86" s="168">
        <v>615</v>
      </c>
      <c r="G86" s="168">
        <v>1230</v>
      </c>
      <c r="H86" s="168">
        <v>615</v>
      </c>
      <c r="I86" s="168">
        <f t="shared" si="12"/>
        <v>1230</v>
      </c>
      <c r="J86" s="168">
        <v>0</v>
      </c>
      <c r="K86" s="168">
        <f t="shared" si="13"/>
        <v>0</v>
      </c>
      <c r="L86" s="168">
        <v>21</v>
      </c>
      <c r="M86" s="168">
        <f t="shared" si="14"/>
        <v>1488.3</v>
      </c>
      <c r="N86" s="161">
        <v>5.2999999999999998E-4</v>
      </c>
      <c r="O86" s="161">
        <f t="shared" si="15"/>
        <v>1.06E-3</v>
      </c>
      <c r="P86" s="161">
        <v>0</v>
      </c>
      <c r="Q86" s="161">
        <f t="shared" si="16"/>
        <v>0</v>
      </c>
      <c r="R86" s="161"/>
      <c r="S86" s="161"/>
      <c r="T86" s="162">
        <v>0</v>
      </c>
      <c r="U86" s="161">
        <f t="shared" si="17"/>
        <v>0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163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2">
        <v>76</v>
      </c>
      <c r="B87" s="158" t="s">
        <v>232</v>
      </c>
      <c r="C87" s="185" t="s">
        <v>245</v>
      </c>
      <c r="D87" s="160" t="s">
        <v>194</v>
      </c>
      <c r="E87" s="166">
        <v>5</v>
      </c>
      <c r="F87" s="168">
        <v>2128</v>
      </c>
      <c r="G87" s="168">
        <v>10640</v>
      </c>
      <c r="H87" s="168">
        <v>2128</v>
      </c>
      <c r="I87" s="168">
        <f t="shared" ref="I87:I111" si="18">ROUND(E87*H87,2)</f>
        <v>10640</v>
      </c>
      <c r="J87" s="168">
        <v>0</v>
      </c>
      <c r="K87" s="168">
        <f t="shared" ref="K87:K111" si="19">ROUND(E87*J87,2)</f>
        <v>0</v>
      </c>
      <c r="L87" s="168">
        <v>21</v>
      </c>
      <c r="M87" s="168">
        <f t="shared" ref="M87:M111" si="20">G87*(1+L87/100)</f>
        <v>12874.4</v>
      </c>
      <c r="N87" s="161">
        <v>5.2999999999999998E-4</v>
      </c>
      <c r="O87" s="161">
        <f t="shared" ref="O87:O111" si="21">ROUND(E87*N87,5)</f>
        <v>2.65E-3</v>
      </c>
      <c r="P87" s="161">
        <v>0</v>
      </c>
      <c r="Q87" s="161">
        <f t="shared" ref="Q87:Q111" si="22">ROUND(E87*P87,5)</f>
        <v>0</v>
      </c>
      <c r="R87" s="161"/>
      <c r="S87" s="161"/>
      <c r="T87" s="162">
        <v>0</v>
      </c>
      <c r="U87" s="161">
        <f t="shared" ref="U87:U111" si="23">ROUND(E87*T87,2)</f>
        <v>0</v>
      </c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163</v>
      </c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2">
        <v>77</v>
      </c>
      <c r="B88" s="158" t="s">
        <v>232</v>
      </c>
      <c r="C88" s="185" t="s">
        <v>246</v>
      </c>
      <c r="D88" s="160" t="s">
        <v>194</v>
      </c>
      <c r="E88" s="166">
        <v>8</v>
      </c>
      <c r="F88" s="168">
        <v>2118</v>
      </c>
      <c r="G88" s="168">
        <v>16944</v>
      </c>
      <c r="H88" s="168">
        <v>2118</v>
      </c>
      <c r="I88" s="168">
        <f t="shared" si="18"/>
        <v>16944</v>
      </c>
      <c r="J88" s="168">
        <v>0</v>
      </c>
      <c r="K88" s="168">
        <f t="shared" si="19"/>
        <v>0</v>
      </c>
      <c r="L88" s="168">
        <v>21</v>
      </c>
      <c r="M88" s="168">
        <f t="shared" si="20"/>
        <v>20502.239999999998</v>
      </c>
      <c r="N88" s="161">
        <v>5.2999999999999998E-4</v>
      </c>
      <c r="O88" s="161">
        <f t="shared" si="21"/>
        <v>4.2399999999999998E-3</v>
      </c>
      <c r="P88" s="161">
        <v>0</v>
      </c>
      <c r="Q88" s="161">
        <f t="shared" si="22"/>
        <v>0</v>
      </c>
      <c r="R88" s="161"/>
      <c r="S88" s="161"/>
      <c r="T88" s="162">
        <v>0</v>
      </c>
      <c r="U88" s="161">
        <f t="shared" si="23"/>
        <v>0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163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2">
        <v>78</v>
      </c>
      <c r="B89" s="158" t="s">
        <v>232</v>
      </c>
      <c r="C89" s="185" t="s">
        <v>247</v>
      </c>
      <c r="D89" s="160" t="s">
        <v>194</v>
      </c>
      <c r="E89" s="166">
        <v>10</v>
      </c>
      <c r="F89" s="168">
        <v>2109</v>
      </c>
      <c r="G89" s="168">
        <v>21090</v>
      </c>
      <c r="H89" s="168">
        <v>2109</v>
      </c>
      <c r="I89" s="168">
        <f t="shared" si="18"/>
        <v>21090</v>
      </c>
      <c r="J89" s="168">
        <v>0</v>
      </c>
      <c r="K89" s="168">
        <f t="shared" si="19"/>
        <v>0</v>
      </c>
      <c r="L89" s="168">
        <v>21</v>
      </c>
      <c r="M89" s="168">
        <f t="shared" si="20"/>
        <v>25518.899999999998</v>
      </c>
      <c r="N89" s="161">
        <v>5.2999999999999998E-4</v>
      </c>
      <c r="O89" s="161">
        <f t="shared" si="21"/>
        <v>5.3E-3</v>
      </c>
      <c r="P89" s="161">
        <v>0</v>
      </c>
      <c r="Q89" s="161">
        <f t="shared" si="22"/>
        <v>0</v>
      </c>
      <c r="R89" s="161"/>
      <c r="S89" s="161"/>
      <c r="T89" s="162">
        <v>0</v>
      </c>
      <c r="U89" s="161">
        <f t="shared" si="23"/>
        <v>0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163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2">
        <v>79</v>
      </c>
      <c r="B90" s="158" t="s">
        <v>232</v>
      </c>
      <c r="C90" s="185" t="s">
        <v>248</v>
      </c>
      <c r="D90" s="160" t="s">
        <v>194</v>
      </c>
      <c r="E90" s="166">
        <v>2</v>
      </c>
      <c r="F90" s="168">
        <v>614</v>
      </c>
      <c r="G90" s="168">
        <v>1228</v>
      </c>
      <c r="H90" s="168">
        <v>614</v>
      </c>
      <c r="I90" s="168">
        <f t="shared" si="18"/>
        <v>1228</v>
      </c>
      <c r="J90" s="168">
        <v>0</v>
      </c>
      <c r="K90" s="168">
        <f t="shared" si="19"/>
        <v>0</v>
      </c>
      <c r="L90" s="168">
        <v>21</v>
      </c>
      <c r="M90" s="168">
        <f t="shared" si="20"/>
        <v>1485.8799999999999</v>
      </c>
      <c r="N90" s="161">
        <v>4.8000000000000001E-4</v>
      </c>
      <c r="O90" s="161">
        <f t="shared" si="21"/>
        <v>9.6000000000000002E-4</v>
      </c>
      <c r="P90" s="161">
        <v>0</v>
      </c>
      <c r="Q90" s="161">
        <f t="shared" si="22"/>
        <v>0</v>
      </c>
      <c r="R90" s="161"/>
      <c r="S90" s="161"/>
      <c r="T90" s="162">
        <v>0</v>
      </c>
      <c r="U90" s="161">
        <f t="shared" si="23"/>
        <v>0</v>
      </c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163</v>
      </c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2">
        <v>80</v>
      </c>
      <c r="B91" s="158" t="s">
        <v>232</v>
      </c>
      <c r="C91" s="185" t="s">
        <v>249</v>
      </c>
      <c r="D91" s="160" t="s">
        <v>194</v>
      </c>
      <c r="E91" s="166">
        <v>3</v>
      </c>
      <c r="F91" s="168">
        <v>801</v>
      </c>
      <c r="G91" s="168">
        <v>2403</v>
      </c>
      <c r="H91" s="168">
        <v>801</v>
      </c>
      <c r="I91" s="168">
        <f t="shared" si="18"/>
        <v>2403</v>
      </c>
      <c r="J91" s="168">
        <v>0</v>
      </c>
      <c r="K91" s="168">
        <f t="shared" si="19"/>
        <v>0</v>
      </c>
      <c r="L91" s="168">
        <v>21</v>
      </c>
      <c r="M91" s="168">
        <f t="shared" si="20"/>
        <v>2907.63</v>
      </c>
      <c r="N91" s="161">
        <v>4.8000000000000001E-4</v>
      </c>
      <c r="O91" s="161">
        <f t="shared" si="21"/>
        <v>1.4400000000000001E-3</v>
      </c>
      <c r="P91" s="161">
        <v>0</v>
      </c>
      <c r="Q91" s="161">
        <f t="shared" si="22"/>
        <v>0</v>
      </c>
      <c r="R91" s="161"/>
      <c r="S91" s="161"/>
      <c r="T91" s="162">
        <v>0</v>
      </c>
      <c r="U91" s="161">
        <f t="shared" si="23"/>
        <v>0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163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2">
        <v>81</v>
      </c>
      <c r="B92" s="158" t="s">
        <v>232</v>
      </c>
      <c r="C92" s="185" t="s">
        <v>250</v>
      </c>
      <c r="D92" s="160" t="s">
        <v>194</v>
      </c>
      <c r="E92" s="166">
        <v>20</v>
      </c>
      <c r="F92" s="168">
        <v>290</v>
      </c>
      <c r="G92" s="168">
        <v>5800</v>
      </c>
      <c r="H92" s="168">
        <v>290</v>
      </c>
      <c r="I92" s="168">
        <f t="shared" si="18"/>
        <v>5800</v>
      </c>
      <c r="J92" s="168">
        <v>0</v>
      </c>
      <c r="K92" s="168">
        <f t="shared" si="19"/>
        <v>0</v>
      </c>
      <c r="L92" s="168">
        <v>21</v>
      </c>
      <c r="M92" s="168">
        <f t="shared" si="20"/>
        <v>7018</v>
      </c>
      <c r="N92" s="161">
        <v>4.8000000000000001E-4</v>
      </c>
      <c r="O92" s="161">
        <f t="shared" si="21"/>
        <v>9.5999999999999992E-3</v>
      </c>
      <c r="P92" s="161">
        <v>0</v>
      </c>
      <c r="Q92" s="161">
        <f t="shared" si="22"/>
        <v>0</v>
      </c>
      <c r="R92" s="161"/>
      <c r="S92" s="161"/>
      <c r="T92" s="162">
        <v>0</v>
      </c>
      <c r="U92" s="161">
        <f t="shared" si="23"/>
        <v>0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163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2">
        <v>82</v>
      </c>
      <c r="B93" s="158" t="s">
        <v>232</v>
      </c>
      <c r="C93" s="185" t="s">
        <v>251</v>
      </c>
      <c r="D93" s="160" t="s">
        <v>194</v>
      </c>
      <c r="E93" s="166">
        <v>111</v>
      </c>
      <c r="F93" s="168">
        <v>286</v>
      </c>
      <c r="G93" s="168">
        <v>31746</v>
      </c>
      <c r="H93" s="168">
        <v>286</v>
      </c>
      <c r="I93" s="168">
        <f t="shared" si="18"/>
        <v>31746</v>
      </c>
      <c r="J93" s="168">
        <v>0</v>
      </c>
      <c r="K93" s="168">
        <f t="shared" si="19"/>
        <v>0</v>
      </c>
      <c r="L93" s="168">
        <v>21</v>
      </c>
      <c r="M93" s="168">
        <f t="shared" si="20"/>
        <v>38412.659999999996</v>
      </c>
      <c r="N93" s="161">
        <v>4.8000000000000001E-4</v>
      </c>
      <c r="O93" s="161">
        <f t="shared" si="21"/>
        <v>5.3280000000000001E-2</v>
      </c>
      <c r="P93" s="161">
        <v>0</v>
      </c>
      <c r="Q93" s="161">
        <f t="shared" si="22"/>
        <v>0</v>
      </c>
      <c r="R93" s="161"/>
      <c r="S93" s="161"/>
      <c r="T93" s="162">
        <v>0</v>
      </c>
      <c r="U93" s="161">
        <f t="shared" si="23"/>
        <v>0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163</v>
      </c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2">
        <v>83</v>
      </c>
      <c r="B94" s="158" t="s">
        <v>232</v>
      </c>
      <c r="C94" s="185" t="s">
        <v>252</v>
      </c>
      <c r="D94" s="160" t="s">
        <v>194</v>
      </c>
      <c r="E94" s="166">
        <v>5</v>
      </c>
      <c r="F94" s="168">
        <v>293</v>
      </c>
      <c r="G94" s="168">
        <v>1465</v>
      </c>
      <c r="H94" s="168">
        <v>293</v>
      </c>
      <c r="I94" s="168">
        <f t="shared" si="18"/>
        <v>1465</v>
      </c>
      <c r="J94" s="168">
        <v>0</v>
      </c>
      <c r="K94" s="168">
        <f t="shared" si="19"/>
        <v>0</v>
      </c>
      <c r="L94" s="168">
        <v>21</v>
      </c>
      <c r="M94" s="168">
        <f t="shared" si="20"/>
        <v>1772.6499999999999</v>
      </c>
      <c r="N94" s="161">
        <v>2.7999999999999998E-4</v>
      </c>
      <c r="O94" s="161">
        <f t="shared" si="21"/>
        <v>1.4E-3</v>
      </c>
      <c r="P94" s="161">
        <v>0</v>
      </c>
      <c r="Q94" s="161">
        <f t="shared" si="22"/>
        <v>0</v>
      </c>
      <c r="R94" s="161"/>
      <c r="S94" s="161"/>
      <c r="T94" s="162">
        <v>0</v>
      </c>
      <c r="U94" s="161">
        <f t="shared" si="23"/>
        <v>0</v>
      </c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163</v>
      </c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2">
        <v>84</v>
      </c>
      <c r="B95" s="158" t="s">
        <v>232</v>
      </c>
      <c r="C95" s="185" t="s">
        <v>253</v>
      </c>
      <c r="D95" s="160" t="s">
        <v>194</v>
      </c>
      <c r="E95" s="166">
        <v>2</v>
      </c>
      <c r="F95" s="168">
        <v>140</v>
      </c>
      <c r="G95" s="168">
        <v>280</v>
      </c>
      <c r="H95" s="168">
        <v>140</v>
      </c>
      <c r="I95" s="168">
        <f t="shared" si="18"/>
        <v>280</v>
      </c>
      <c r="J95" s="168">
        <v>0</v>
      </c>
      <c r="K95" s="168">
        <f t="shared" si="19"/>
        <v>0</v>
      </c>
      <c r="L95" s="168">
        <v>21</v>
      </c>
      <c r="M95" s="168">
        <f t="shared" si="20"/>
        <v>338.8</v>
      </c>
      <c r="N95" s="161">
        <v>2.3000000000000001E-4</v>
      </c>
      <c r="O95" s="161">
        <f t="shared" si="21"/>
        <v>4.6000000000000001E-4</v>
      </c>
      <c r="P95" s="161">
        <v>0</v>
      </c>
      <c r="Q95" s="161">
        <f t="shared" si="22"/>
        <v>0</v>
      </c>
      <c r="R95" s="161"/>
      <c r="S95" s="161"/>
      <c r="T95" s="162">
        <v>0</v>
      </c>
      <c r="U95" s="161">
        <f t="shared" si="23"/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163</v>
      </c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2">
        <v>85</v>
      </c>
      <c r="B96" s="158" t="s">
        <v>232</v>
      </c>
      <c r="C96" s="185" t="s">
        <v>254</v>
      </c>
      <c r="D96" s="160" t="s">
        <v>194</v>
      </c>
      <c r="E96" s="166">
        <v>1</v>
      </c>
      <c r="F96" s="168">
        <v>4422</v>
      </c>
      <c r="G96" s="168">
        <v>4422</v>
      </c>
      <c r="H96" s="168">
        <v>4422</v>
      </c>
      <c r="I96" s="168">
        <f t="shared" si="18"/>
        <v>4422</v>
      </c>
      <c r="J96" s="168">
        <v>0</v>
      </c>
      <c r="K96" s="168">
        <f t="shared" si="19"/>
        <v>0</v>
      </c>
      <c r="L96" s="168">
        <v>21</v>
      </c>
      <c r="M96" s="168">
        <f t="shared" si="20"/>
        <v>5350.62</v>
      </c>
      <c r="N96" s="161">
        <v>2.01E-2</v>
      </c>
      <c r="O96" s="161">
        <f t="shared" si="21"/>
        <v>2.01E-2</v>
      </c>
      <c r="P96" s="161">
        <v>0</v>
      </c>
      <c r="Q96" s="161">
        <f t="shared" si="22"/>
        <v>0</v>
      </c>
      <c r="R96" s="161"/>
      <c r="S96" s="161"/>
      <c r="T96" s="162">
        <v>0</v>
      </c>
      <c r="U96" s="161">
        <f t="shared" si="23"/>
        <v>0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163</v>
      </c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2">
        <v>86</v>
      </c>
      <c r="B97" s="158" t="s">
        <v>232</v>
      </c>
      <c r="C97" s="185" t="s">
        <v>255</v>
      </c>
      <c r="D97" s="160" t="s">
        <v>194</v>
      </c>
      <c r="E97" s="166">
        <v>3</v>
      </c>
      <c r="F97" s="168">
        <v>1369</v>
      </c>
      <c r="G97" s="168">
        <v>4107</v>
      </c>
      <c r="H97" s="168">
        <v>1369</v>
      </c>
      <c r="I97" s="168">
        <f t="shared" si="18"/>
        <v>4107</v>
      </c>
      <c r="J97" s="168">
        <v>0</v>
      </c>
      <c r="K97" s="168">
        <f t="shared" si="19"/>
        <v>0</v>
      </c>
      <c r="L97" s="168">
        <v>21</v>
      </c>
      <c r="M97" s="168">
        <f t="shared" si="20"/>
        <v>4969.47</v>
      </c>
      <c r="N97" s="161">
        <v>1.2999999999999999E-2</v>
      </c>
      <c r="O97" s="161">
        <f t="shared" si="21"/>
        <v>3.9E-2</v>
      </c>
      <c r="P97" s="161">
        <v>0</v>
      </c>
      <c r="Q97" s="161">
        <f t="shared" si="22"/>
        <v>0</v>
      </c>
      <c r="R97" s="161"/>
      <c r="S97" s="161"/>
      <c r="T97" s="162">
        <v>0</v>
      </c>
      <c r="U97" s="161">
        <f t="shared" si="23"/>
        <v>0</v>
      </c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163</v>
      </c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2">
        <v>87</v>
      </c>
      <c r="B98" s="158" t="s">
        <v>232</v>
      </c>
      <c r="C98" s="185" t="s">
        <v>256</v>
      </c>
      <c r="D98" s="160" t="s">
        <v>194</v>
      </c>
      <c r="E98" s="166">
        <v>2</v>
      </c>
      <c r="F98" s="168">
        <v>1318</v>
      </c>
      <c r="G98" s="168">
        <v>2636</v>
      </c>
      <c r="H98" s="168">
        <v>1318</v>
      </c>
      <c r="I98" s="168">
        <f t="shared" si="18"/>
        <v>2636</v>
      </c>
      <c r="J98" s="168">
        <v>0</v>
      </c>
      <c r="K98" s="168">
        <f t="shared" si="19"/>
        <v>0</v>
      </c>
      <c r="L98" s="168">
        <v>21</v>
      </c>
      <c r="M98" s="168">
        <f t="shared" si="20"/>
        <v>3189.56</v>
      </c>
      <c r="N98" s="161">
        <v>9.7999999999999997E-3</v>
      </c>
      <c r="O98" s="161">
        <f t="shared" si="21"/>
        <v>1.9599999999999999E-2</v>
      </c>
      <c r="P98" s="161">
        <v>0</v>
      </c>
      <c r="Q98" s="161">
        <f t="shared" si="22"/>
        <v>0</v>
      </c>
      <c r="R98" s="161"/>
      <c r="S98" s="161"/>
      <c r="T98" s="162">
        <v>0</v>
      </c>
      <c r="U98" s="161">
        <f t="shared" si="23"/>
        <v>0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163</v>
      </c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2">
        <v>88</v>
      </c>
      <c r="B99" s="158" t="s">
        <v>232</v>
      </c>
      <c r="C99" s="185" t="s">
        <v>257</v>
      </c>
      <c r="D99" s="160" t="s">
        <v>194</v>
      </c>
      <c r="E99" s="166">
        <v>2</v>
      </c>
      <c r="F99" s="168">
        <v>1259</v>
      </c>
      <c r="G99" s="168">
        <v>2518</v>
      </c>
      <c r="H99" s="168">
        <v>1259</v>
      </c>
      <c r="I99" s="168">
        <f t="shared" si="18"/>
        <v>2518</v>
      </c>
      <c r="J99" s="168">
        <v>0</v>
      </c>
      <c r="K99" s="168">
        <f t="shared" si="19"/>
        <v>0</v>
      </c>
      <c r="L99" s="168">
        <v>21</v>
      </c>
      <c r="M99" s="168">
        <f t="shared" si="20"/>
        <v>3046.7799999999997</v>
      </c>
      <c r="N99" s="161">
        <v>1.7600000000000001E-2</v>
      </c>
      <c r="O99" s="161">
        <f t="shared" si="21"/>
        <v>3.5200000000000002E-2</v>
      </c>
      <c r="P99" s="161">
        <v>0</v>
      </c>
      <c r="Q99" s="161">
        <f t="shared" si="22"/>
        <v>0</v>
      </c>
      <c r="R99" s="161"/>
      <c r="S99" s="161"/>
      <c r="T99" s="162">
        <v>0</v>
      </c>
      <c r="U99" s="161">
        <f t="shared" si="23"/>
        <v>0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163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2">
        <v>89</v>
      </c>
      <c r="B100" s="158" t="s">
        <v>232</v>
      </c>
      <c r="C100" s="185" t="s">
        <v>258</v>
      </c>
      <c r="D100" s="160" t="s">
        <v>194</v>
      </c>
      <c r="E100" s="166">
        <v>1</v>
      </c>
      <c r="F100" s="168">
        <v>450</v>
      </c>
      <c r="G100" s="168">
        <v>450</v>
      </c>
      <c r="H100" s="168">
        <v>450</v>
      </c>
      <c r="I100" s="168">
        <f t="shared" si="18"/>
        <v>450</v>
      </c>
      <c r="J100" s="168">
        <v>0</v>
      </c>
      <c r="K100" s="168">
        <f t="shared" si="19"/>
        <v>0</v>
      </c>
      <c r="L100" s="168">
        <v>21</v>
      </c>
      <c r="M100" s="168">
        <f t="shared" si="20"/>
        <v>544.5</v>
      </c>
      <c r="N100" s="161">
        <v>1.7600000000000001E-2</v>
      </c>
      <c r="O100" s="161">
        <f t="shared" si="21"/>
        <v>1.7600000000000001E-2</v>
      </c>
      <c r="P100" s="161">
        <v>0</v>
      </c>
      <c r="Q100" s="161">
        <f t="shared" si="22"/>
        <v>0</v>
      </c>
      <c r="R100" s="161"/>
      <c r="S100" s="161"/>
      <c r="T100" s="162">
        <v>0</v>
      </c>
      <c r="U100" s="161">
        <f t="shared" si="23"/>
        <v>0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 t="s">
        <v>163</v>
      </c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2">
        <v>90</v>
      </c>
      <c r="B101" s="158" t="s">
        <v>232</v>
      </c>
      <c r="C101" s="185" t="s">
        <v>259</v>
      </c>
      <c r="D101" s="160" t="s">
        <v>194</v>
      </c>
      <c r="E101" s="166">
        <v>6</v>
      </c>
      <c r="F101" s="168">
        <v>4979</v>
      </c>
      <c r="G101" s="168">
        <v>29874</v>
      </c>
      <c r="H101" s="168">
        <v>4979</v>
      </c>
      <c r="I101" s="168">
        <f t="shared" si="18"/>
        <v>29874</v>
      </c>
      <c r="J101" s="168">
        <v>0</v>
      </c>
      <c r="K101" s="168">
        <f t="shared" si="19"/>
        <v>0</v>
      </c>
      <c r="L101" s="168">
        <v>21</v>
      </c>
      <c r="M101" s="168">
        <f t="shared" si="20"/>
        <v>36147.54</v>
      </c>
      <c r="N101" s="161">
        <v>1.7999999999999999E-2</v>
      </c>
      <c r="O101" s="161">
        <f t="shared" si="21"/>
        <v>0.108</v>
      </c>
      <c r="P101" s="161">
        <v>0</v>
      </c>
      <c r="Q101" s="161">
        <f t="shared" si="22"/>
        <v>0</v>
      </c>
      <c r="R101" s="161"/>
      <c r="S101" s="161"/>
      <c r="T101" s="162">
        <v>0</v>
      </c>
      <c r="U101" s="161">
        <f t="shared" si="23"/>
        <v>0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163</v>
      </c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2">
        <v>91</v>
      </c>
      <c r="B102" s="158" t="s">
        <v>232</v>
      </c>
      <c r="C102" s="185" t="s">
        <v>260</v>
      </c>
      <c r="D102" s="160" t="s">
        <v>194</v>
      </c>
      <c r="E102" s="166">
        <v>20</v>
      </c>
      <c r="F102" s="168">
        <v>4979</v>
      </c>
      <c r="G102" s="168">
        <v>99580</v>
      </c>
      <c r="H102" s="168">
        <v>4979</v>
      </c>
      <c r="I102" s="168">
        <f t="shared" si="18"/>
        <v>99580</v>
      </c>
      <c r="J102" s="168">
        <v>0</v>
      </c>
      <c r="K102" s="168">
        <f t="shared" si="19"/>
        <v>0</v>
      </c>
      <c r="L102" s="168">
        <v>21</v>
      </c>
      <c r="M102" s="168">
        <f t="shared" si="20"/>
        <v>120491.8</v>
      </c>
      <c r="N102" s="161">
        <v>1.7999999999999999E-2</v>
      </c>
      <c r="O102" s="161">
        <f t="shared" si="21"/>
        <v>0.36</v>
      </c>
      <c r="P102" s="161">
        <v>0</v>
      </c>
      <c r="Q102" s="161">
        <f t="shared" si="22"/>
        <v>0</v>
      </c>
      <c r="R102" s="161"/>
      <c r="S102" s="161"/>
      <c r="T102" s="162">
        <v>0</v>
      </c>
      <c r="U102" s="161">
        <f t="shared" si="23"/>
        <v>0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163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2">
        <v>92</v>
      </c>
      <c r="B103" s="158" t="s">
        <v>232</v>
      </c>
      <c r="C103" s="185" t="s">
        <v>261</v>
      </c>
      <c r="D103" s="160" t="s">
        <v>194</v>
      </c>
      <c r="E103" s="166">
        <v>113</v>
      </c>
      <c r="F103" s="168">
        <v>1579</v>
      </c>
      <c r="G103" s="168">
        <v>178427</v>
      </c>
      <c r="H103" s="168">
        <v>1579</v>
      </c>
      <c r="I103" s="168">
        <f t="shared" si="18"/>
        <v>178427</v>
      </c>
      <c r="J103" s="168">
        <v>0</v>
      </c>
      <c r="K103" s="168">
        <f t="shared" si="19"/>
        <v>0</v>
      </c>
      <c r="L103" s="168">
        <v>21</v>
      </c>
      <c r="M103" s="168">
        <f t="shared" si="20"/>
        <v>215896.66999999998</v>
      </c>
      <c r="N103" s="161">
        <v>2.5000000000000001E-3</v>
      </c>
      <c r="O103" s="161">
        <f t="shared" si="21"/>
        <v>0.28249999999999997</v>
      </c>
      <c r="P103" s="161">
        <v>0</v>
      </c>
      <c r="Q103" s="161">
        <f t="shared" si="22"/>
        <v>0</v>
      </c>
      <c r="R103" s="161"/>
      <c r="S103" s="161"/>
      <c r="T103" s="162">
        <v>0</v>
      </c>
      <c r="U103" s="161">
        <f t="shared" si="23"/>
        <v>0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163</v>
      </c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2">
        <v>93</v>
      </c>
      <c r="B104" s="158" t="s">
        <v>232</v>
      </c>
      <c r="C104" s="185" t="s">
        <v>262</v>
      </c>
      <c r="D104" s="160" t="s">
        <v>194</v>
      </c>
      <c r="E104" s="166">
        <v>4</v>
      </c>
      <c r="F104" s="168">
        <v>187.5</v>
      </c>
      <c r="G104" s="168">
        <v>750</v>
      </c>
      <c r="H104" s="168">
        <v>187.5</v>
      </c>
      <c r="I104" s="168">
        <f t="shared" si="18"/>
        <v>750</v>
      </c>
      <c r="J104" s="168">
        <v>0</v>
      </c>
      <c r="K104" s="168">
        <f t="shared" si="19"/>
        <v>0</v>
      </c>
      <c r="L104" s="168">
        <v>21</v>
      </c>
      <c r="M104" s="168">
        <f t="shared" si="20"/>
        <v>907.5</v>
      </c>
      <c r="N104" s="161">
        <v>1.4999999999999999E-4</v>
      </c>
      <c r="O104" s="161">
        <f t="shared" si="21"/>
        <v>5.9999999999999995E-4</v>
      </c>
      <c r="P104" s="161">
        <v>0</v>
      </c>
      <c r="Q104" s="161">
        <f t="shared" si="22"/>
        <v>0</v>
      </c>
      <c r="R104" s="161"/>
      <c r="S104" s="161"/>
      <c r="T104" s="162">
        <v>0</v>
      </c>
      <c r="U104" s="161">
        <f t="shared" si="23"/>
        <v>0</v>
      </c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163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2">
        <v>94</v>
      </c>
      <c r="B105" s="158" t="s">
        <v>232</v>
      </c>
      <c r="C105" s="185" t="s">
        <v>263</v>
      </c>
      <c r="D105" s="160" t="s">
        <v>194</v>
      </c>
      <c r="E105" s="166">
        <v>2</v>
      </c>
      <c r="F105" s="168">
        <v>1411</v>
      </c>
      <c r="G105" s="168">
        <v>2822</v>
      </c>
      <c r="H105" s="168">
        <v>1411</v>
      </c>
      <c r="I105" s="168">
        <f t="shared" si="18"/>
        <v>2822</v>
      </c>
      <c r="J105" s="168">
        <v>0</v>
      </c>
      <c r="K105" s="168">
        <f t="shared" si="19"/>
        <v>0</v>
      </c>
      <c r="L105" s="168">
        <v>21</v>
      </c>
      <c r="M105" s="168">
        <f t="shared" si="20"/>
        <v>3414.62</v>
      </c>
      <c r="N105" s="161">
        <v>6.0000000000000001E-3</v>
      </c>
      <c r="O105" s="161">
        <f t="shared" si="21"/>
        <v>1.2E-2</v>
      </c>
      <c r="P105" s="161">
        <v>0</v>
      </c>
      <c r="Q105" s="161">
        <f t="shared" si="22"/>
        <v>0</v>
      </c>
      <c r="R105" s="161"/>
      <c r="S105" s="161"/>
      <c r="T105" s="162">
        <v>0</v>
      </c>
      <c r="U105" s="161">
        <f t="shared" si="23"/>
        <v>0</v>
      </c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163</v>
      </c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2">
        <v>95</v>
      </c>
      <c r="B106" s="158" t="s">
        <v>232</v>
      </c>
      <c r="C106" s="185" t="s">
        <v>264</v>
      </c>
      <c r="D106" s="160" t="s">
        <v>194</v>
      </c>
      <c r="E106" s="166">
        <v>134</v>
      </c>
      <c r="F106" s="168">
        <v>829</v>
      </c>
      <c r="G106" s="168">
        <v>111086</v>
      </c>
      <c r="H106" s="168">
        <v>829</v>
      </c>
      <c r="I106" s="168">
        <f t="shared" si="18"/>
        <v>111086</v>
      </c>
      <c r="J106" s="168">
        <v>0</v>
      </c>
      <c r="K106" s="168">
        <f t="shared" si="19"/>
        <v>0</v>
      </c>
      <c r="L106" s="168">
        <v>21</v>
      </c>
      <c r="M106" s="168">
        <f t="shared" si="20"/>
        <v>134414.06</v>
      </c>
      <c r="N106" s="161">
        <v>4.3E-3</v>
      </c>
      <c r="O106" s="161">
        <f t="shared" si="21"/>
        <v>0.57620000000000005</v>
      </c>
      <c r="P106" s="161">
        <v>0</v>
      </c>
      <c r="Q106" s="161">
        <f t="shared" si="22"/>
        <v>0</v>
      </c>
      <c r="R106" s="161"/>
      <c r="S106" s="161"/>
      <c r="T106" s="162">
        <v>0</v>
      </c>
      <c r="U106" s="161">
        <f t="shared" si="23"/>
        <v>0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163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22.5" outlineLevel="1" x14ac:dyDescent="0.2">
      <c r="A107" s="152">
        <v>96</v>
      </c>
      <c r="B107" s="158" t="s">
        <v>232</v>
      </c>
      <c r="C107" s="185" t="s">
        <v>265</v>
      </c>
      <c r="D107" s="160" t="s">
        <v>194</v>
      </c>
      <c r="E107" s="166">
        <v>22</v>
      </c>
      <c r="F107" s="168">
        <v>848</v>
      </c>
      <c r="G107" s="168">
        <v>18656</v>
      </c>
      <c r="H107" s="168">
        <v>848</v>
      </c>
      <c r="I107" s="168">
        <f t="shared" si="18"/>
        <v>18656</v>
      </c>
      <c r="J107" s="168">
        <v>0</v>
      </c>
      <c r="K107" s="168">
        <f t="shared" si="19"/>
        <v>0</v>
      </c>
      <c r="L107" s="168">
        <v>21</v>
      </c>
      <c r="M107" s="168">
        <f t="shared" si="20"/>
        <v>22573.759999999998</v>
      </c>
      <c r="N107" s="161">
        <v>6.8999999999999999E-3</v>
      </c>
      <c r="O107" s="161">
        <f t="shared" si="21"/>
        <v>0.15179999999999999</v>
      </c>
      <c r="P107" s="161">
        <v>0</v>
      </c>
      <c r="Q107" s="161">
        <f t="shared" si="22"/>
        <v>0</v>
      </c>
      <c r="R107" s="161"/>
      <c r="S107" s="161"/>
      <c r="T107" s="162">
        <v>0</v>
      </c>
      <c r="U107" s="161">
        <f t="shared" si="23"/>
        <v>0</v>
      </c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163</v>
      </c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2">
        <v>97</v>
      </c>
      <c r="B108" s="158" t="s">
        <v>232</v>
      </c>
      <c r="C108" s="185" t="s">
        <v>266</v>
      </c>
      <c r="D108" s="160" t="s">
        <v>194</v>
      </c>
      <c r="E108" s="166">
        <v>113</v>
      </c>
      <c r="F108" s="168">
        <v>816</v>
      </c>
      <c r="G108" s="168">
        <v>92208</v>
      </c>
      <c r="H108" s="168">
        <v>816</v>
      </c>
      <c r="I108" s="168">
        <f t="shared" si="18"/>
        <v>92208</v>
      </c>
      <c r="J108" s="168">
        <v>0</v>
      </c>
      <c r="K108" s="168">
        <f t="shared" si="19"/>
        <v>0</v>
      </c>
      <c r="L108" s="168">
        <v>21</v>
      </c>
      <c r="M108" s="168">
        <f t="shared" si="20"/>
        <v>111571.68</v>
      </c>
      <c r="N108" s="161">
        <v>6.8999999999999999E-3</v>
      </c>
      <c r="O108" s="161">
        <f t="shared" si="21"/>
        <v>0.77969999999999995</v>
      </c>
      <c r="P108" s="161">
        <v>0</v>
      </c>
      <c r="Q108" s="161">
        <f t="shared" si="22"/>
        <v>0</v>
      </c>
      <c r="R108" s="161"/>
      <c r="S108" s="161"/>
      <c r="T108" s="162">
        <v>0</v>
      </c>
      <c r="U108" s="161">
        <f t="shared" si="23"/>
        <v>0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163</v>
      </c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2">
        <v>98</v>
      </c>
      <c r="B109" s="158" t="s">
        <v>232</v>
      </c>
      <c r="C109" s="185" t="s">
        <v>267</v>
      </c>
      <c r="D109" s="160" t="s">
        <v>194</v>
      </c>
      <c r="E109" s="166">
        <v>24</v>
      </c>
      <c r="F109" s="168">
        <v>1542</v>
      </c>
      <c r="G109" s="168">
        <v>37008</v>
      </c>
      <c r="H109" s="168">
        <v>1542</v>
      </c>
      <c r="I109" s="168">
        <f t="shared" si="18"/>
        <v>37008</v>
      </c>
      <c r="J109" s="168">
        <v>0</v>
      </c>
      <c r="K109" s="168">
        <f t="shared" si="19"/>
        <v>0</v>
      </c>
      <c r="L109" s="168">
        <v>21</v>
      </c>
      <c r="M109" s="168">
        <f t="shared" si="20"/>
        <v>44779.68</v>
      </c>
      <c r="N109" s="161">
        <v>6.8999999999999999E-3</v>
      </c>
      <c r="O109" s="161">
        <f t="shared" si="21"/>
        <v>0.1656</v>
      </c>
      <c r="P109" s="161">
        <v>0</v>
      </c>
      <c r="Q109" s="161">
        <f t="shared" si="22"/>
        <v>0</v>
      </c>
      <c r="R109" s="161"/>
      <c r="S109" s="161"/>
      <c r="T109" s="162">
        <v>0</v>
      </c>
      <c r="U109" s="161">
        <f t="shared" si="23"/>
        <v>0</v>
      </c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163</v>
      </c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2">
        <v>99</v>
      </c>
      <c r="B110" s="158" t="s">
        <v>232</v>
      </c>
      <c r="C110" s="185" t="s">
        <v>268</v>
      </c>
      <c r="D110" s="160" t="s">
        <v>194</v>
      </c>
      <c r="E110" s="166">
        <v>24</v>
      </c>
      <c r="F110" s="168">
        <v>8460</v>
      </c>
      <c r="G110" s="168">
        <v>203040</v>
      </c>
      <c r="H110" s="168">
        <v>8460</v>
      </c>
      <c r="I110" s="168">
        <f t="shared" si="18"/>
        <v>203040</v>
      </c>
      <c r="J110" s="168">
        <v>0</v>
      </c>
      <c r="K110" s="168">
        <f t="shared" si="19"/>
        <v>0</v>
      </c>
      <c r="L110" s="168">
        <v>21</v>
      </c>
      <c r="M110" s="168">
        <f t="shared" si="20"/>
        <v>245678.4</v>
      </c>
      <c r="N110" s="161">
        <v>3.2500000000000001E-2</v>
      </c>
      <c r="O110" s="161">
        <f t="shared" si="21"/>
        <v>0.78</v>
      </c>
      <c r="P110" s="161">
        <v>0</v>
      </c>
      <c r="Q110" s="161">
        <f t="shared" si="22"/>
        <v>0</v>
      </c>
      <c r="R110" s="161"/>
      <c r="S110" s="161"/>
      <c r="T110" s="162">
        <v>0</v>
      </c>
      <c r="U110" s="161">
        <f t="shared" si="23"/>
        <v>0</v>
      </c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163</v>
      </c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22.5" outlineLevel="1" x14ac:dyDescent="0.2">
      <c r="A111" s="152">
        <v>100</v>
      </c>
      <c r="B111" s="158" t="s">
        <v>232</v>
      </c>
      <c r="C111" s="185" t="s">
        <v>269</v>
      </c>
      <c r="D111" s="160" t="s">
        <v>194</v>
      </c>
      <c r="E111" s="166">
        <v>113</v>
      </c>
      <c r="F111" s="168">
        <v>46000</v>
      </c>
      <c r="G111" s="168">
        <v>5198000</v>
      </c>
      <c r="H111" s="168">
        <v>46000</v>
      </c>
      <c r="I111" s="168">
        <f t="shared" si="18"/>
        <v>5198000</v>
      </c>
      <c r="J111" s="168">
        <v>0</v>
      </c>
      <c r="K111" s="168">
        <f t="shared" si="19"/>
        <v>0</v>
      </c>
      <c r="L111" s="168">
        <v>21</v>
      </c>
      <c r="M111" s="168">
        <f t="shared" si="20"/>
        <v>6289580</v>
      </c>
      <c r="N111" s="161">
        <v>3.2500000000000001E-2</v>
      </c>
      <c r="O111" s="161">
        <f t="shared" si="21"/>
        <v>3.6724999999999999</v>
      </c>
      <c r="P111" s="161">
        <v>0</v>
      </c>
      <c r="Q111" s="161">
        <f t="shared" si="22"/>
        <v>0</v>
      </c>
      <c r="R111" s="161"/>
      <c r="S111" s="161"/>
      <c r="T111" s="162">
        <v>0</v>
      </c>
      <c r="U111" s="161">
        <f t="shared" si="23"/>
        <v>0</v>
      </c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163</v>
      </c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x14ac:dyDescent="0.2">
      <c r="A112" s="153" t="s">
        <v>96</v>
      </c>
      <c r="B112" s="159" t="s">
        <v>59</v>
      </c>
      <c r="C112" s="186" t="s">
        <v>60</v>
      </c>
      <c r="D112" s="163"/>
      <c r="E112" s="167"/>
      <c r="F112" s="169"/>
      <c r="G112" s="169">
        <f>SUMIF(AE113:AE114,"&lt;&gt;NOR",G113:G114)</f>
        <v>310674</v>
      </c>
      <c r="H112" s="169"/>
      <c r="I112" s="169">
        <f>SUM(I113:I114)</f>
        <v>181112.7</v>
      </c>
      <c r="J112" s="169"/>
      <c r="K112" s="169">
        <f>SUM(K113:K114)</f>
        <v>129561.3</v>
      </c>
      <c r="L112" s="169"/>
      <c r="M112" s="169">
        <f>SUM(M113:M114)</f>
        <v>375915.54000000004</v>
      </c>
      <c r="N112" s="164"/>
      <c r="O112" s="164">
        <f>SUM(O113:O114)</f>
        <v>6.8279999999999993E-2</v>
      </c>
      <c r="P112" s="164"/>
      <c r="Q112" s="164">
        <f>SUM(Q113:Q114)</f>
        <v>0</v>
      </c>
      <c r="R112" s="164"/>
      <c r="S112" s="164"/>
      <c r="T112" s="165"/>
      <c r="U112" s="164">
        <f>SUM(U113:U114)</f>
        <v>273.12</v>
      </c>
      <c r="AE112" t="s">
        <v>97</v>
      </c>
    </row>
    <row r="113" spans="1:60" outlineLevel="1" x14ac:dyDescent="0.2">
      <c r="A113" s="152">
        <v>101</v>
      </c>
      <c r="B113" s="158" t="s">
        <v>270</v>
      </c>
      <c r="C113" s="185" t="s">
        <v>271</v>
      </c>
      <c r="D113" s="160" t="s">
        <v>122</v>
      </c>
      <c r="E113" s="166">
        <v>3414</v>
      </c>
      <c r="F113" s="168">
        <v>72.8</v>
      </c>
      <c r="G113" s="168">
        <v>248539.2</v>
      </c>
      <c r="H113" s="168">
        <v>46.55</v>
      </c>
      <c r="I113" s="168">
        <f>ROUND(E113*H113,2)</f>
        <v>158921.70000000001</v>
      </c>
      <c r="J113" s="168">
        <v>26.25</v>
      </c>
      <c r="K113" s="168">
        <f>ROUND(E113*J113,2)</f>
        <v>89617.5</v>
      </c>
      <c r="L113" s="168">
        <v>21</v>
      </c>
      <c r="M113" s="168">
        <f>G113*(1+L113/100)</f>
        <v>300732.43200000003</v>
      </c>
      <c r="N113" s="161">
        <v>0</v>
      </c>
      <c r="O113" s="161">
        <f>ROUND(E113*N113,5)</f>
        <v>0</v>
      </c>
      <c r="P113" s="161">
        <v>0</v>
      </c>
      <c r="Q113" s="161">
        <f>ROUND(E113*P113,5)</f>
        <v>0</v>
      </c>
      <c r="R113" s="161"/>
      <c r="S113" s="161"/>
      <c r="T113" s="162">
        <v>3.6999999999999998E-2</v>
      </c>
      <c r="U113" s="161">
        <f>ROUND(E113*T113,2)</f>
        <v>126.32</v>
      </c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105</v>
      </c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2">
        <v>102</v>
      </c>
      <c r="B114" s="158" t="s">
        <v>272</v>
      </c>
      <c r="C114" s="185" t="s">
        <v>273</v>
      </c>
      <c r="D114" s="160" t="s">
        <v>122</v>
      </c>
      <c r="E114" s="166">
        <v>3414</v>
      </c>
      <c r="F114" s="168">
        <v>18.2</v>
      </c>
      <c r="G114" s="168">
        <v>62134.8</v>
      </c>
      <c r="H114" s="168">
        <v>6.5</v>
      </c>
      <c r="I114" s="168">
        <f>ROUND(E114*H114,2)</f>
        <v>22191</v>
      </c>
      <c r="J114" s="168">
        <v>11.7</v>
      </c>
      <c r="K114" s="168">
        <f>ROUND(E114*J114,2)</f>
        <v>39943.800000000003</v>
      </c>
      <c r="L114" s="168">
        <v>21</v>
      </c>
      <c r="M114" s="168">
        <f>G114*(1+L114/100)</f>
        <v>75183.108000000007</v>
      </c>
      <c r="N114" s="161">
        <v>2.0000000000000002E-5</v>
      </c>
      <c r="O114" s="161">
        <f>ROUND(E114*N114,5)</f>
        <v>6.8279999999999993E-2</v>
      </c>
      <c r="P114" s="161">
        <v>0</v>
      </c>
      <c r="Q114" s="161">
        <f>ROUND(E114*P114,5)</f>
        <v>0</v>
      </c>
      <c r="R114" s="161"/>
      <c r="S114" s="161"/>
      <c r="T114" s="162">
        <v>4.2999999999999997E-2</v>
      </c>
      <c r="U114" s="161">
        <f>ROUND(E114*T114,2)</f>
        <v>146.80000000000001</v>
      </c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105</v>
      </c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x14ac:dyDescent="0.2">
      <c r="A115" s="153" t="s">
        <v>96</v>
      </c>
      <c r="B115" s="159" t="s">
        <v>61</v>
      </c>
      <c r="C115" s="186" t="s">
        <v>62</v>
      </c>
      <c r="D115" s="163"/>
      <c r="E115" s="167"/>
      <c r="F115" s="169"/>
      <c r="G115" s="169">
        <f>SUMIF(AE116:AE119,"&lt;&gt;NOR",G116:G119)</f>
        <v>2573507.5</v>
      </c>
      <c r="H115" s="169"/>
      <c r="I115" s="169">
        <f>SUM(I116:I119)</f>
        <v>0</v>
      </c>
      <c r="J115" s="169"/>
      <c r="K115" s="169">
        <f>SUM(K116:K119)</f>
        <v>2573507.5</v>
      </c>
      <c r="L115" s="169"/>
      <c r="M115" s="169">
        <f>SUM(M116:M119)</f>
        <v>3113944.0749999997</v>
      </c>
      <c r="N115" s="164"/>
      <c r="O115" s="164">
        <f>SUM(O116:O119)</f>
        <v>0</v>
      </c>
      <c r="P115" s="164"/>
      <c r="Q115" s="164">
        <f>SUM(Q116:Q119)</f>
        <v>0</v>
      </c>
      <c r="R115" s="164"/>
      <c r="S115" s="164"/>
      <c r="T115" s="165"/>
      <c r="U115" s="164">
        <f>SUM(U116:U119)</f>
        <v>375.78</v>
      </c>
      <c r="AE115" t="s">
        <v>97</v>
      </c>
    </row>
    <row r="116" spans="1:60" outlineLevel="1" x14ac:dyDescent="0.2">
      <c r="A116" s="152">
        <v>103</v>
      </c>
      <c r="B116" s="158" t="s">
        <v>274</v>
      </c>
      <c r="C116" s="185" t="s">
        <v>275</v>
      </c>
      <c r="D116" s="160" t="s">
        <v>162</v>
      </c>
      <c r="E116" s="166">
        <v>1291.338</v>
      </c>
      <c r="F116" s="168">
        <v>360.5</v>
      </c>
      <c r="G116" s="168">
        <v>465527.35</v>
      </c>
      <c r="H116" s="168">
        <v>0</v>
      </c>
      <c r="I116" s="168">
        <f>ROUND(E116*H116,2)</f>
        <v>0</v>
      </c>
      <c r="J116" s="168">
        <v>360.5</v>
      </c>
      <c r="K116" s="168">
        <f>ROUND(E116*J116,2)</f>
        <v>465527.35</v>
      </c>
      <c r="L116" s="168">
        <v>21</v>
      </c>
      <c r="M116" s="168">
        <f>G116*(1+L116/100)</f>
        <v>563288.09349999996</v>
      </c>
      <c r="N116" s="161">
        <v>0</v>
      </c>
      <c r="O116" s="161">
        <f>ROUND(E116*N116,5)</f>
        <v>0</v>
      </c>
      <c r="P116" s="161">
        <v>0</v>
      </c>
      <c r="Q116" s="161">
        <f>ROUND(E116*P116,5)</f>
        <v>0</v>
      </c>
      <c r="R116" s="161"/>
      <c r="S116" s="161"/>
      <c r="T116" s="162">
        <v>0.29099999999999998</v>
      </c>
      <c r="U116" s="161">
        <f>ROUND(E116*T116,2)</f>
        <v>375.78</v>
      </c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105</v>
      </c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2">
        <v>104</v>
      </c>
      <c r="B117" s="158" t="s">
        <v>276</v>
      </c>
      <c r="C117" s="185" t="s">
        <v>277</v>
      </c>
      <c r="D117" s="160" t="s">
        <v>162</v>
      </c>
      <c r="E117" s="166">
        <v>3874.0140000000001</v>
      </c>
      <c r="F117" s="168">
        <v>10.8</v>
      </c>
      <c r="G117" s="168">
        <v>41839.35</v>
      </c>
      <c r="H117" s="168">
        <v>0</v>
      </c>
      <c r="I117" s="168">
        <f>ROUND(E117*H117,2)</f>
        <v>0</v>
      </c>
      <c r="J117" s="168">
        <v>10.8</v>
      </c>
      <c r="K117" s="168">
        <f>ROUND(E117*J117,2)</f>
        <v>41839.35</v>
      </c>
      <c r="L117" s="168">
        <v>21</v>
      </c>
      <c r="M117" s="168">
        <f>G117*(1+L117/100)</f>
        <v>50625.613499999999</v>
      </c>
      <c r="N117" s="161">
        <v>0</v>
      </c>
      <c r="O117" s="161">
        <f>ROUND(E117*N117,5)</f>
        <v>0</v>
      </c>
      <c r="P117" s="161">
        <v>0</v>
      </c>
      <c r="Q117" s="161">
        <f>ROUND(E117*P117,5)</f>
        <v>0</v>
      </c>
      <c r="R117" s="161"/>
      <c r="S117" s="161"/>
      <c r="T117" s="162">
        <v>0</v>
      </c>
      <c r="U117" s="161">
        <f>ROUND(E117*T117,2)</f>
        <v>0</v>
      </c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105</v>
      </c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2">
        <v>105</v>
      </c>
      <c r="B118" s="158" t="s">
        <v>278</v>
      </c>
      <c r="C118" s="185" t="s">
        <v>279</v>
      </c>
      <c r="D118" s="160" t="s">
        <v>162</v>
      </c>
      <c r="E118" s="166">
        <v>791.26199999999994</v>
      </c>
      <c r="F118" s="168">
        <v>1600</v>
      </c>
      <c r="G118" s="168">
        <v>1266019.2</v>
      </c>
      <c r="H118" s="168">
        <v>0</v>
      </c>
      <c r="I118" s="168">
        <f>ROUND(E118*H118,2)</f>
        <v>0</v>
      </c>
      <c r="J118" s="168">
        <v>1600</v>
      </c>
      <c r="K118" s="168">
        <f>ROUND(E118*J118,2)</f>
        <v>1266019.2</v>
      </c>
      <c r="L118" s="168">
        <v>21</v>
      </c>
      <c r="M118" s="168">
        <f>G118*(1+L118/100)</f>
        <v>1531883.2319999998</v>
      </c>
      <c r="N118" s="161">
        <v>0</v>
      </c>
      <c r="O118" s="161">
        <f>ROUND(E118*N118,5)</f>
        <v>0</v>
      </c>
      <c r="P118" s="161">
        <v>0</v>
      </c>
      <c r="Q118" s="161">
        <f>ROUND(E118*P118,5)</f>
        <v>0</v>
      </c>
      <c r="R118" s="161"/>
      <c r="S118" s="161"/>
      <c r="T118" s="162">
        <v>0</v>
      </c>
      <c r="U118" s="161">
        <f>ROUND(E118*T118,2)</f>
        <v>0</v>
      </c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105</v>
      </c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2">
        <v>106</v>
      </c>
      <c r="B119" s="158" t="s">
        <v>280</v>
      </c>
      <c r="C119" s="185" t="s">
        <v>281</v>
      </c>
      <c r="D119" s="160" t="s">
        <v>162</v>
      </c>
      <c r="E119" s="166">
        <v>500.07600000000002</v>
      </c>
      <c r="F119" s="168">
        <v>1600</v>
      </c>
      <c r="G119" s="168">
        <v>800121.6</v>
      </c>
      <c r="H119" s="168">
        <v>0</v>
      </c>
      <c r="I119" s="168">
        <f>ROUND(E119*H119,2)</f>
        <v>0</v>
      </c>
      <c r="J119" s="168">
        <v>1600</v>
      </c>
      <c r="K119" s="168">
        <f>ROUND(E119*J119,2)</f>
        <v>800121.6</v>
      </c>
      <c r="L119" s="168">
        <v>21</v>
      </c>
      <c r="M119" s="168">
        <f>G119*(1+L119/100)</f>
        <v>968147.13599999994</v>
      </c>
      <c r="N119" s="161">
        <v>0</v>
      </c>
      <c r="O119" s="161">
        <f>ROUND(E119*N119,5)</f>
        <v>0</v>
      </c>
      <c r="P119" s="161">
        <v>0</v>
      </c>
      <c r="Q119" s="161">
        <f>ROUND(E119*P119,5)</f>
        <v>0</v>
      </c>
      <c r="R119" s="161"/>
      <c r="S119" s="161"/>
      <c r="T119" s="162">
        <v>0</v>
      </c>
      <c r="U119" s="161">
        <f>ROUND(E119*T119,2)</f>
        <v>0</v>
      </c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105</v>
      </c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x14ac:dyDescent="0.2">
      <c r="A120" s="153" t="s">
        <v>96</v>
      </c>
      <c r="B120" s="159" t="s">
        <v>63</v>
      </c>
      <c r="C120" s="186" t="s">
        <v>64</v>
      </c>
      <c r="D120" s="163"/>
      <c r="E120" s="167"/>
      <c r="F120" s="169"/>
      <c r="G120" s="169">
        <f>SUMIF(AE121:AE121,"&lt;&gt;NOR",G121:G121)</f>
        <v>546199</v>
      </c>
      <c r="H120" s="169"/>
      <c r="I120" s="169">
        <f>SUM(I121:I121)</f>
        <v>0</v>
      </c>
      <c r="J120" s="169"/>
      <c r="K120" s="169">
        <f>SUM(K121:K121)</f>
        <v>546199</v>
      </c>
      <c r="L120" s="169"/>
      <c r="M120" s="169">
        <f>SUM(M121:M121)</f>
        <v>660900.79</v>
      </c>
      <c r="N120" s="164"/>
      <c r="O120" s="164">
        <f>SUM(O121:O121)</f>
        <v>0</v>
      </c>
      <c r="P120" s="164"/>
      <c r="Q120" s="164">
        <f>SUM(Q121:Q121)</f>
        <v>0</v>
      </c>
      <c r="R120" s="164"/>
      <c r="S120" s="164"/>
      <c r="T120" s="165"/>
      <c r="U120" s="164">
        <f>SUM(U121:U121)</f>
        <v>1059.83</v>
      </c>
      <c r="AE120" t="s">
        <v>97</v>
      </c>
    </row>
    <row r="121" spans="1:60" outlineLevel="1" x14ac:dyDescent="0.2">
      <c r="A121" s="152">
        <v>107</v>
      </c>
      <c r="B121" s="158" t="s">
        <v>282</v>
      </c>
      <c r="C121" s="185" t="s">
        <v>283</v>
      </c>
      <c r="D121" s="160" t="s">
        <v>162</v>
      </c>
      <c r="E121" s="166">
        <v>5011</v>
      </c>
      <c r="F121" s="168">
        <v>109</v>
      </c>
      <c r="G121" s="168">
        <v>546199</v>
      </c>
      <c r="H121" s="168">
        <v>0</v>
      </c>
      <c r="I121" s="168">
        <f>ROUND(E121*H121,2)</f>
        <v>0</v>
      </c>
      <c r="J121" s="168">
        <v>109</v>
      </c>
      <c r="K121" s="168">
        <f>ROUND(E121*J121,2)</f>
        <v>546199</v>
      </c>
      <c r="L121" s="168">
        <v>21</v>
      </c>
      <c r="M121" s="168">
        <f>G121*(1+L121/100)</f>
        <v>660900.79</v>
      </c>
      <c r="N121" s="161">
        <v>0</v>
      </c>
      <c r="O121" s="161">
        <f>ROUND(E121*N121,5)</f>
        <v>0</v>
      </c>
      <c r="P121" s="161">
        <v>0</v>
      </c>
      <c r="Q121" s="161">
        <f>ROUND(E121*P121,5)</f>
        <v>0</v>
      </c>
      <c r="R121" s="161"/>
      <c r="S121" s="161"/>
      <c r="T121" s="162">
        <v>0.21149999999999999</v>
      </c>
      <c r="U121" s="161">
        <f>ROUND(E121*T121,2)</f>
        <v>1059.83</v>
      </c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105</v>
      </c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x14ac:dyDescent="0.2">
      <c r="A122" s="153" t="s">
        <v>96</v>
      </c>
      <c r="B122" s="159" t="s">
        <v>65</v>
      </c>
      <c r="C122" s="186" t="s">
        <v>66</v>
      </c>
      <c r="D122" s="163"/>
      <c r="E122" s="167"/>
      <c r="F122" s="169"/>
      <c r="G122" s="169">
        <f>SUMIF(AE123:AE123,"&lt;&gt;NOR",G123:G123)</f>
        <v>74717.55</v>
      </c>
      <c r="H122" s="169"/>
      <c r="I122" s="169">
        <f>SUM(I123:I123)</f>
        <v>0</v>
      </c>
      <c r="J122" s="169"/>
      <c r="K122" s="169">
        <f>SUM(K123:K123)</f>
        <v>74717.55</v>
      </c>
      <c r="L122" s="169"/>
      <c r="M122" s="169">
        <f>SUM(M123:M123)</f>
        <v>90408.235499999995</v>
      </c>
      <c r="N122" s="164"/>
      <c r="O122" s="164">
        <f>SUM(O123:O123)</f>
        <v>0</v>
      </c>
      <c r="P122" s="164"/>
      <c r="Q122" s="164">
        <f>SUM(Q123:Q123)</f>
        <v>0</v>
      </c>
      <c r="R122" s="164"/>
      <c r="S122" s="164"/>
      <c r="T122" s="165"/>
      <c r="U122" s="164">
        <f>SUM(U123:U123)</f>
        <v>226.25</v>
      </c>
      <c r="AE122" t="s">
        <v>97</v>
      </c>
    </row>
    <row r="123" spans="1:60" ht="22.5" outlineLevel="1" x14ac:dyDescent="0.2">
      <c r="A123" s="152">
        <v>108</v>
      </c>
      <c r="B123" s="158" t="s">
        <v>284</v>
      </c>
      <c r="C123" s="185" t="s">
        <v>285</v>
      </c>
      <c r="D123" s="160" t="s">
        <v>122</v>
      </c>
      <c r="E123" s="166">
        <v>4883.5</v>
      </c>
      <c r="F123" s="168">
        <v>15.3</v>
      </c>
      <c r="G123" s="168">
        <v>74717.55</v>
      </c>
      <c r="H123" s="168">
        <v>0</v>
      </c>
      <c r="I123" s="168">
        <f>ROUND(E123*H123,2)</f>
        <v>0</v>
      </c>
      <c r="J123" s="168">
        <v>15.3</v>
      </c>
      <c r="K123" s="168">
        <f>ROUND(E123*J123,2)</f>
        <v>74717.55</v>
      </c>
      <c r="L123" s="168">
        <v>21</v>
      </c>
      <c r="M123" s="168">
        <f>G123*(1+L123/100)</f>
        <v>90408.235499999995</v>
      </c>
      <c r="N123" s="161">
        <v>0</v>
      </c>
      <c r="O123" s="161">
        <f>ROUND(E123*N123,5)</f>
        <v>0</v>
      </c>
      <c r="P123" s="161">
        <v>0</v>
      </c>
      <c r="Q123" s="161">
        <f>ROUND(E123*P123,5)</f>
        <v>0</v>
      </c>
      <c r="R123" s="161"/>
      <c r="S123" s="161"/>
      <c r="T123" s="162">
        <v>4.6330000000000003E-2</v>
      </c>
      <c r="U123" s="161">
        <f>ROUND(E123*T123,2)</f>
        <v>226.25</v>
      </c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105</v>
      </c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x14ac:dyDescent="0.2">
      <c r="A124" s="153" t="s">
        <v>96</v>
      </c>
      <c r="B124" s="159" t="s">
        <v>67</v>
      </c>
      <c r="C124" s="186" t="s">
        <v>68</v>
      </c>
      <c r="D124" s="163"/>
      <c r="E124" s="167"/>
      <c r="F124" s="169"/>
      <c r="G124" s="169">
        <f>SUMIF(AE125:AE131,"&lt;&gt;NOR",G125:G131)</f>
        <v>224827.3</v>
      </c>
      <c r="H124" s="169"/>
      <c r="I124" s="169">
        <f>SUM(I125:I131)</f>
        <v>60864.45</v>
      </c>
      <c r="J124" s="169"/>
      <c r="K124" s="169">
        <f>SUM(K125:K131)</f>
        <v>163962.85999999999</v>
      </c>
      <c r="L124" s="169"/>
      <c r="M124" s="169">
        <f>SUM(M125:M131)</f>
        <v>272041.03300000005</v>
      </c>
      <c r="N124" s="164"/>
      <c r="O124" s="164">
        <f>SUM(O125:O131)</f>
        <v>5.1934799999999992</v>
      </c>
      <c r="P124" s="164"/>
      <c r="Q124" s="164">
        <f>SUM(Q125:Q131)</f>
        <v>0</v>
      </c>
      <c r="R124" s="164"/>
      <c r="S124" s="164"/>
      <c r="T124" s="165"/>
      <c r="U124" s="164">
        <f>SUM(U125:U131)</f>
        <v>100.26</v>
      </c>
      <c r="AE124" t="s">
        <v>97</v>
      </c>
    </row>
    <row r="125" spans="1:60" outlineLevel="1" x14ac:dyDescent="0.2">
      <c r="A125" s="152">
        <v>109</v>
      </c>
      <c r="B125" s="158" t="s">
        <v>286</v>
      </c>
      <c r="C125" s="185" t="s">
        <v>287</v>
      </c>
      <c r="D125" s="160" t="s">
        <v>122</v>
      </c>
      <c r="E125" s="166">
        <v>20.5</v>
      </c>
      <c r="F125" s="168">
        <v>51.8</v>
      </c>
      <c r="G125" s="168">
        <v>1061.9000000000001</v>
      </c>
      <c r="H125" s="168">
        <v>0</v>
      </c>
      <c r="I125" s="168">
        <f t="shared" ref="I125:I131" si="24">ROUND(E125*H125,2)</f>
        <v>0</v>
      </c>
      <c r="J125" s="168">
        <v>51.8</v>
      </c>
      <c r="K125" s="168">
        <f t="shared" ref="K125:K131" si="25">ROUND(E125*J125,2)</f>
        <v>1061.9000000000001</v>
      </c>
      <c r="L125" s="168">
        <v>21</v>
      </c>
      <c r="M125" s="168">
        <f t="shared" ref="M125:M131" si="26">G125*(1+L125/100)</f>
        <v>1284.8990000000001</v>
      </c>
      <c r="N125" s="161">
        <v>0</v>
      </c>
      <c r="O125" s="161">
        <f t="shared" ref="O125:O131" si="27">ROUND(E125*N125,5)</f>
        <v>0</v>
      </c>
      <c r="P125" s="161">
        <v>0</v>
      </c>
      <c r="Q125" s="161">
        <f t="shared" ref="Q125:Q131" si="28">ROUND(E125*P125,5)</f>
        <v>0</v>
      </c>
      <c r="R125" s="161"/>
      <c r="S125" s="161"/>
      <c r="T125" s="162">
        <v>0.17499999999999999</v>
      </c>
      <c r="U125" s="161">
        <f t="shared" ref="U125:U131" si="29">ROUND(E125*T125,2)</f>
        <v>3.59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105</v>
      </c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52">
        <v>110</v>
      </c>
      <c r="B126" s="158" t="s">
        <v>288</v>
      </c>
      <c r="C126" s="185" t="s">
        <v>289</v>
      </c>
      <c r="D126" s="160" t="s">
        <v>122</v>
      </c>
      <c r="E126" s="166">
        <v>88</v>
      </c>
      <c r="F126" s="168">
        <v>1154</v>
      </c>
      <c r="G126" s="168">
        <v>101552</v>
      </c>
      <c r="H126" s="168">
        <v>317.83</v>
      </c>
      <c r="I126" s="168">
        <f t="shared" si="24"/>
        <v>27969.040000000001</v>
      </c>
      <c r="J126" s="168">
        <v>836.17000000000007</v>
      </c>
      <c r="K126" s="168">
        <f t="shared" si="25"/>
        <v>73582.960000000006</v>
      </c>
      <c r="L126" s="168">
        <v>21</v>
      </c>
      <c r="M126" s="168">
        <f t="shared" si="26"/>
        <v>122877.92</v>
      </c>
      <c r="N126" s="161">
        <v>2.7119999999999998E-2</v>
      </c>
      <c r="O126" s="161">
        <f t="shared" si="27"/>
        <v>2.3865599999999998</v>
      </c>
      <c r="P126" s="161">
        <v>0</v>
      </c>
      <c r="Q126" s="161">
        <f t="shared" si="28"/>
        <v>0</v>
      </c>
      <c r="R126" s="161"/>
      <c r="S126" s="161"/>
      <c r="T126" s="162">
        <v>0.46100000000000002</v>
      </c>
      <c r="U126" s="161">
        <f t="shared" si="29"/>
        <v>40.57</v>
      </c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105</v>
      </c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22.5" outlineLevel="1" x14ac:dyDescent="0.2">
      <c r="A127" s="152">
        <v>111</v>
      </c>
      <c r="B127" s="158" t="s">
        <v>290</v>
      </c>
      <c r="C127" s="185" t="s">
        <v>291</v>
      </c>
      <c r="D127" s="160" t="s">
        <v>122</v>
      </c>
      <c r="E127" s="166">
        <v>88.5</v>
      </c>
      <c r="F127" s="168">
        <v>1164</v>
      </c>
      <c r="G127" s="168">
        <v>103014</v>
      </c>
      <c r="H127" s="168">
        <v>317.83</v>
      </c>
      <c r="I127" s="168">
        <f t="shared" si="24"/>
        <v>28127.96</v>
      </c>
      <c r="J127" s="168">
        <v>846.17000000000007</v>
      </c>
      <c r="K127" s="168">
        <f t="shared" si="25"/>
        <v>74886.05</v>
      </c>
      <c r="L127" s="168">
        <v>21</v>
      </c>
      <c r="M127" s="168">
        <f t="shared" si="26"/>
        <v>124646.94</v>
      </c>
      <c r="N127" s="161">
        <v>2.7119999999999998E-2</v>
      </c>
      <c r="O127" s="161">
        <f t="shared" si="27"/>
        <v>2.4001199999999998</v>
      </c>
      <c r="P127" s="161">
        <v>0</v>
      </c>
      <c r="Q127" s="161">
        <f t="shared" si="28"/>
        <v>0</v>
      </c>
      <c r="R127" s="161"/>
      <c r="S127" s="161"/>
      <c r="T127" s="162">
        <v>0.49</v>
      </c>
      <c r="U127" s="161">
        <f t="shared" si="29"/>
        <v>43.37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105</v>
      </c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22.5" outlineLevel="1" x14ac:dyDescent="0.2">
      <c r="A128" s="152">
        <v>112</v>
      </c>
      <c r="B128" s="158" t="s">
        <v>292</v>
      </c>
      <c r="C128" s="185" t="s">
        <v>293</v>
      </c>
      <c r="D128" s="160" t="s">
        <v>122</v>
      </c>
      <c r="E128" s="166">
        <v>15</v>
      </c>
      <c r="F128" s="168">
        <v>1191</v>
      </c>
      <c r="G128" s="168">
        <v>17865</v>
      </c>
      <c r="H128" s="168">
        <v>317.83</v>
      </c>
      <c r="I128" s="168">
        <f t="shared" si="24"/>
        <v>4767.45</v>
      </c>
      <c r="J128" s="168">
        <v>873.17000000000007</v>
      </c>
      <c r="K128" s="168">
        <f t="shared" si="25"/>
        <v>13097.55</v>
      </c>
      <c r="L128" s="168">
        <v>21</v>
      </c>
      <c r="M128" s="168">
        <f t="shared" si="26"/>
        <v>21616.649999999998</v>
      </c>
      <c r="N128" s="161">
        <v>2.7119999999999998E-2</v>
      </c>
      <c r="O128" s="161">
        <f t="shared" si="27"/>
        <v>0.40679999999999999</v>
      </c>
      <c r="P128" s="161">
        <v>0</v>
      </c>
      <c r="Q128" s="161">
        <f t="shared" si="28"/>
        <v>0</v>
      </c>
      <c r="R128" s="161"/>
      <c r="S128" s="161"/>
      <c r="T128" s="162">
        <v>0.55900000000000005</v>
      </c>
      <c r="U128" s="161">
        <f t="shared" si="29"/>
        <v>8.39</v>
      </c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105</v>
      </c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2">
        <v>113</v>
      </c>
      <c r="B129" s="158" t="s">
        <v>294</v>
      </c>
      <c r="C129" s="185" t="s">
        <v>295</v>
      </c>
      <c r="D129" s="160" t="s">
        <v>194</v>
      </c>
      <c r="E129" s="166">
        <v>18</v>
      </c>
      <c r="F129" s="168">
        <v>40</v>
      </c>
      <c r="G129" s="168">
        <v>720</v>
      </c>
      <c r="H129" s="168">
        <v>0</v>
      </c>
      <c r="I129" s="168">
        <f t="shared" si="24"/>
        <v>0</v>
      </c>
      <c r="J129" s="168">
        <v>40</v>
      </c>
      <c r="K129" s="168">
        <f t="shared" si="25"/>
        <v>720</v>
      </c>
      <c r="L129" s="168">
        <v>21</v>
      </c>
      <c r="M129" s="168">
        <f t="shared" si="26"/>
        <v>871.19999999999993</v>
      </c>
      <c r="N129" s="161">
        <v>0</v>
      </c>
      <c r="O129" s="161">
        <f t="shared" si="27"/>
        <v>0</v>
      </c>
      <c r="P129" s="161">
        <v>0</v>
      </c>
      <c r="Q129" s="161">
        <f t="shared" si="28"/>
        <v>0</v>
      </c>
      <c r="R129" s="161"/>
      <c r="S129" s="161"/>
      <c r="T129" s="162">
        <v>0.13</v>
      </c>
      <c r="U129" s="161">
        <f t="shared" si="29"/>
        <v>2.34</v>
      </c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 t="s">
        <v>105</v>
      </c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2">
        <v>114</v>
      </c>
      <c r="B130" s="158" t="s">
        <v>296</v>
      </c>
      <c r="C130" s="185" t="s">
        <v>297</v>
      </c>
      <c r="D130" s="160" t="s">
        <v>194</v>
      </c>
      <c r="E130" s="166">
        <v>12</v>
      </c>
      <c r="F130" s="168">
        <v>43</v>
      </c>
      <c r="G130" s="168">
        <v>516</v>
      </c>
      <c r="H130" s="168">
        <v>0</v>
      </c>
      <c r="I130" s="168">
        <f t="shared" si="24"/>
        <v>0</v>
      </c>
      <c r="J130" s="168">
        <v>43</v>
      </c>
      <c r="K130" s="168">
        <f t="shared" si="25"/>
        <v>516</v>
      </c>
      <c r="L130" s="168">
        <v>21</v>
      </c>
      <c r="M130" s="168">
        <f t="shared" si="26"/>
        <v>624.36</v>
      </c>
      <c r="N130" s="161">
        <v>0</v>
      </c>
      <c r="O130" s="161">
        <f t="shared" si="27"/>
        <v>0</v>
      </c>
      <c r="P130" s="161">
        <v>0</v>
      </c>
      <c r="Q130" s="161">
        <f t="shared" si="28"/>
        <v>0</v>
      </c>
      <c r="R130" s="161"/>
      <c r="S130" s="161"/>
      <c r="T130" s="162">
        <v>0.14000000000000001</v>
      </c>
      <c r="U130" s="161">
        <f t="shared" si="29"/>
        <v>1.68</v>
      </c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 t="s">
        <v>105</v>
      </c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2">
        <v>115</v>
      </c>
      <c r="B131" s="158" t="s">
        <v>298</v>
      </c>
      <c r="C131" s="185" t="s">
        <v>299</v>
      </c>
      <c r="D131" s="160" t="s">
        <v>194</v>
      </c>
      <c r="E131" s="166">
        <v>2</v>
      </c>
      <c r="F131" s="168">
        <v>49.2</v>
      </c>
      <c r="G131" s="168">
        <v>98.4</v>
      </c>
      <c r="H131" s="168">
        <v>0</v>
      </c>
      <c r="I131" s="168">
        <f t="shared" si="24"/>
        <v>0</v>
      </c>
      <c r="J131" s="168">
        <v>49.2</v>
      </c>
      <c r="K131" s="168">
        <f t="shared" si="25"/>
        <v>98.4</v>
      </c>
      <c r="L131" s="168">
        <v>21</v>
      </c>
      <c r="M131" s="168">
        <f t="shared" si="26"/>
        <v>119.06400000000001</v>
      </c>
      <c r="N131" s="161">
        <v>0</v>
      </c>
      <c r="O131" s="161">
        <f t="shared" si="27"/>
        <v>0</v>
      </c>
      <c r="P131" s="161">
        <v>0</v>
      </c>
      <c r="Q131" s="161">
        <f t="shared" si="28"/>
        <v>0</v>
      </c>
      <c r="R131" s="161"/>
      <c r="S131" s="161"/>
      <c r="T131" s="162">
        <v>0.16</v>
      </c>
      <c r="U131" s="161">
        <f t="shared" si="29"/>
        <v>0.32</v>
      </c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 t="s">
        <v>105</v>
      </c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x14ac:dyDescent="0.2">
      <c r="A132" s="153" t="s">
        <v>96</v>
      </c>
      <c r="B132" s="159" t="s">
        <v>69</v>
      </c>
      <c r="C132" s="186" t="s">
        <v>26</v>
      </c>
      <c r="D132" s="163"/>
      <c r="E132" s="167"/>
      <c r="F132" s="169"/>
      <c r="G132" s="169">
        <f>SUMIF(AE133:AE140,"&lt;&gt;NOR",G133:G140)</f>
        <v>988150</v>
      </c>
      <c r="H132" s="169"/>
      <c r="I132" s="169">
        <f>SUM(I133:I140)</f>
        <v>0</v>
      </c>
      <c r="J132" s="169"/>
      <c r="K132" s="169">
        <f>SUM(K133:K140)</f>
        <v>988150</v>
      </c>
      <c r="L132" s="169"/>
      <c r="M132" s="169">
        <f>SUM(M133:M140)</f>
        <v>1195661.5</v>
      </c>
      <c r="N132" s="164"/>
      <c r="O132" s="164">
        <f>SUM(O133:O140)</f>
        <v>0</v>
      </c>
      <c r="P132" s="164"/>
      <c r="Q132" s="164">
        <f>SUM(Q133:Q140)</f>
        <v>0</v>
      </c>
      <c r="R132" s="164"/>
      <c r="S132" s="164"/>
      <c r="T132" s="165"/>
      <c r="U132" s="164">
        <f>SUM(U133:U140)</f>
        <v>0</v>
      </c>
      <c r="AE132" t="s">
        <v>97</v>
      </c>
    </row>
    <row r="133" spans="1:60" outlineLevel="1" x14ac:dyDescent="0.2">
      <c r="A133" s="152">
        <v>116</v>
      </c>
      <c r="B133" s="158" t="s">
        <v>300</v>
      </c>
      <c r="C133" s="185" t="s">
        <v>301</v>
      </c>
      <c r="D133" s="160" t="s">
        <v>302</v>
      </c>
      <c r="E133" s="166">
        <v>1</v>
      </c>
      <c r="F133" s="168">
        <v>392140</v>
      </c>
      <c r="G133" s="168">
        <v>392140</v>
      </c>
      <c r="H133" s="168">
        <v>0</v>
      </c>
      <c r="I133" s="168">
        <f t="shared" ref="I133:I140" si="30">ROUND(E133*H133,2)</f>
        <v>0</v>
      </c>
      <c r="J133" s="168">
        <v>392140</v>
      </c>
      <c r="K133" s="168">
        <f t="shared" ref="K133:K140" si="31">ROUND(E133*J133,2)</f>
        <v>392140</v>
      </c>
      <c r="L133" s="168">
        <v>21</v>
      </c>
      <c r="M133" s="168">
        <f t="shared" ref="M133:M140" si="32">G133*(1+L133/100)</f>
        <v>474489.39999999997</v>
      </c>
      <c r="N133" s="161">
        <v>0</v>
      </c>
      <c r="O133" s="161">
        <f t="shared" ref="O133:O140" si="33">ROUND(E133*N133,5)</f>
        <v>0</v>
      </c>
      <c r="P133" s="161">
        <v>0</v>
      </c>
      <c r="Q133" s="161">
        <f t="shared" ref="Q133:Q140" si="34">ROUND(E133*P133,5)</f>
        <v>0</v>
      </c>
      <c r="R133" s="161"/>
      <c r="S133" s="161"/>
      <c r="T133" s="162">
        <v>0</v>
      </c>
      <c r="U133" s="161">
        <f t="shared" ref="U133:U140" si="35">ROUND(E133*T133,2)</f>
        <v>0</v>
      </c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 t="s">
        <v>105</v>
      </c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2">
        <v>117</v>
      </c>
      <c r="B134" s="158" t="s">
        <v>303</v>
      </c>
      <c r="C134" s="185" t="s">
        <v>304</v>
      </c>
      <c r="D134" s="160" t="s">
        <v>302</v>
      </c>
      <c r="E134" s="166">
        <v>1</v>
      </c>
      <c r="F134" s="168">
        <v>48835</v>
      </c>
      <c r="G134" s="168">
        <v>48835</v>
      </c>
      <c r="H134" s="168">
        <v>0</v>
      </c>
      <c r="I134" s="168">
        <f t="shared" si="30"/>
        <v>0</v>
      </c>
      <c r="J134" s="168">
        <v>48835</v>
      </c>
      <c r="K134" s="168">
        <f t="shared" si="31"/>
        <v>48835</v>
      </c>
      <c r="L134" s="168">
        <v>21</v>
      </c>
      <c r="M134" s="168">
        <f t="shared" si="32"/>
        <v>59090.35</v>
      </c>
      <c r="N134" s="161">
        <v>0</v>
      </c>
      <c r="O134" s="161">
        <f t="shared" si="33"/>
        <v>0</v>
      </c>
      <c r="P134" s="161">
        <v>0</v>
      </c>
      <c r="Q134" s="161">
        <f t="shared" si="34"/>
        <v>0</v>
      </c>
      <c r="R134" s="161"/>
      <c r="S134" s="161"/>
      <c r="T134" s="162">
        <v>0</v>
      </c>
      <c r="U134" s="161">
        <f t="shared" si="35"/>
        <v>0</v>
      </c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 t="s">
        <v>105</v>
      </c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52">
        <v>118</v>
      </c>
      <c r="B135" s="158" t="s">
        <v>305</v>
      </c>
      <c r="C135" s="185" t="s">
        <v>306</v>
      </c>
      <c r="D135" s="160" t="s">
        <v>302</v>
      </c>
      <c r="E135" s="166">
        <v>1</v>
      </c>
      <c r="F135" s="168">
        <v>24417.5</v>
      </c>
      <c r="G135" s="168">
        <v>24417.5</v>
      </c>
      <c r="H135" s="168">
        <v>0</v>
      </c>
      <c r="I135" s="168">
        <f t="shared" si="30"/>
        <v>0</v>
      </c>
      <c r="J135" s="168">
        <v>24417.5</v>
      </c>
      <c r="K135" s="168">
        <f t="shared" si="31"/>
        <v>24417.5</v>
      </c>
      <c r="L135" s="168">
        <v>21</v>
      </c>
      <c r="M135" s="168">
        <f t="shared" si="32"/>
        <v>29545.174999999999</v>
      </c>
      <c r="N135" s="161">
        <v>0</v>
      </c>
      <c r="O135" s="161">
        <f t="shared" si="33"/>
        <v>0</v>
      </c>
      <c r="P135" s="161">
        <v>0</v>
      </c>
      <c r="Q135" s="161">
        <f t="shared" si="34"/>
        <v>0</v>
      </c>
      <c r="R135" s="161"/>
      <c r="S135" s="161"/>
      <c r="T135" s="162">
        <v>0</v>
      </c>
      <c r="U135" s="161">
        <f t="shared" si="35"/>
        <v>0</v>
      </c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 t="s">
        <v>105</v>
      </c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2">
        <v>119</v>
      </c>
      <c r="B136" s="158" t="s">
        <v>307</v>
      </c>
      <c r="C136" s="185" t="s">
        <v>308</v>
      </c>
      <c r="D136" s="160" t="s">
        <v>302</v>
      </c>
      <c r="E136" s="166">
        <v>1</v>
      </c>
      <c r="F136" s="168">
        <v>196070</v>
      </c>
      <c r="G136" s="168">
        <v>196070</v>
      </c>
      <c r="H136" s="168">
        <v>0</v>
      </c>
      <c r="I136" s="168">
        <f t="shared" si="30"/>
        <v>0</v>
      </c>
      <c r="J136" s="168">
        <v>196070</v>
      </c>
      <c r="K136" s="168">
        <f t="shared" si="31"/>
        <v>196070</v>
      </c>
      <c r="L136" s="168">
        <v>21</v>
      </c>
      <c r="M136" s="168">
        <f t="shared" si="32"/>
        <v>237244.69999999998</v>
      </c>
      <c r="N136" s="161">
        <v>0</v>
      </c>
      <c r="O136" s="161">
        <f t="shared" si="33"/>
        <v>0</v>
      </c>
      <c r="P136" s="161">
        <v>0</v>
      </c>
      <c r="Q136" s="161">
        <f t="shared" si="34"/>
        <v>0</v>
      </c>
      <c r="R136" s="161"/>
      <c r="S136" s="161"/>
      <c r="T136" s="162">
        <v>0</v>
      </c>
      <c r="U136" s="161">
        <f t="shared" si="35"/>
        <v>0</v>
      </c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 t="s">
        <v>105</v>
      </c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2">
        <v>120</v>
      </c>
      <c r="B137" s="158" t="s">
        <v>309</v>
      </c>
      <c r="C137" s="185" t="s">
        <v>310</v>
      </c>
      <c r="D137" s="160" t="s">
        <v>302</v>
      </c>
      <c r="E137" s="166">
        <v>1</v>
      </c>
      <c r="F137" s="168">
        <v>48835</v>
      </c>
      <c r="G137" s="168">
        <v>48835</v>
      </c>
      <c r="H137" s="168">
        <v>0</v>
      </c>
      <c r="I137" s="168">
        <f t="shared" si="30"/>
        <v>0</v>
      </c>
      <c r="J137" s="168">
        <v>48835</v>
      </c>
      <c r="K137" s="168">
        <f t="shared" si="31"/>
        <v>48835</v>
      </c>
      <c r="L137" s="168">
        <v>21</v>
      </c>
      <c r="M137" s="168">
        <f t="shared" si="32"/>
        <v>59090.35</v>
      </c>
      <c r="N137" s="161">
        <v>0</v>
      </c>
      <c r="O137" s="161">
        <f t="shared" si="33"/>
        <v>0</v>
      </c>
      <c r="P137" s="161">
        <v>0</v>
      </c>
      <c r="Q137" s="161">
        <f t="shared" si="34"/>
        <v>0</v>
      </c>
      <c r="R137" s="161"/>
      <c r="S137" s="161"/>
      <c r="T137" s="162">
        <v>0</v>
      </c>
      <c r="U137" s="161">
        <f t="shared" si="35"/>
        <v>0</v>
      </c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 t="s">
        <v>105</v>
      </c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2">
        <v>121</v>
      </c>
      <c r="B138" s="158" t="s">
        <v>311</v>
      </c>
      <c r="C138" s="185" t="s">
        <v>312</v>
      </c>
      <c r="D138" s="160" t="s">
        <v>302</v>
      </c>
      <c r="E138" s="166">
        <v>1</v>
      </c>
      <c r="F138" s="168">
        <v>48835</v>
      </c>
      <c r="G138" s="168">
        <v>48835</v>
      </c>
      <c r="H138" s="168">
        <v>0</v>
      </c>
      <c r="I138" s="168">
        <f t="shared" si="30"/>
        <v>0</v>
      </c>
      <c r="J138" s="168">
        <v>48835</v>
      </c>
      <c r="K138" s="168">
        <f t="shared" si="31"/>
        <v>48835</v>
      </c>
      <c r="L138" s="168">
        <v>21</v>
      </c>
      <c r="M138" s="168">
        <f t="shared" si="32"/>
        <v>59090.35</v>
      </c>
      <c r="N138" s="161">
        <v>0</v>
      </c>
      <c r="O138" s="161">
        <f t="shared" si="33"/>
        <v>0</v>
      </c>
      <c r="P138" s="161">
        <v>0</v>
      </c>
      <c r="Q138" s="161">
        <f t="shared" si="34"/>
        <v>0</v>
      </c>
      <c r="R138" s="161"/>
      <c r="S138" s="161"/>
      <c r="T138" s="162">
        <v>0</v>
      </c>
      <c r="U138" s="161">
        <f t="shared" si="35"/>
        <v>0</v>
      </c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 t="s">
        <v>105</v>
      </c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2">
        <v>122</v>
      </c>
      <c r="B139" s="158" t="s">
        <v>311</v>
      </c>
      <c r="C139" s="185" t="s">
        <v>313</v>
      </c>
      <c r="D139" s="160" t="s">
        <v>302</v>
      </c>
      <c r="E139" s="166">
        <v>1</v>
      </c>
      <c r="F139" s="168">
        <v>24417.5</v>
      </c>
      <c r="G139" s="168">
        <v>24417.5</v>
      </c>
      <c r="H139" s="168">
        <v>0</v>
      </c>
      <c r="I139" s="168">
        <f t="shared" si="30"/>
        <v>0</v>
      </c>
      <c r="J139" s="168">
        <v>24417.5</v>
      </c>
      <c r="K139" s="168">
        <f t="shared" si="31"/>
        <v>24417.5</v>
      </c>
      <c r="L139" s="168">
        <v>21</v>
      </c>
      <c r="M139" s="168">
        <f t="shared" si="32"/>
        <v>29545.174999999999</v>
      </c>
      <c r="N139" s="161">
        <v>0</v>
      </c>
      <c r="O139" s="161">
        <f t="shared" si="33"/>
        <v>0</v>
      </c>
      <c r="P139" s="161">
        <v>0</v>
      </c>
      <c r="Q139" s="161">
        <f t="shared" si="34"/>
        <v>0</v>
      </c>
      <c r="R139" s="161"/>
      <c r="S139" s="161"/>
      <c r="T139" s="162">
        <v>0</v>
      </c>
      <c r="U139" s="161">
        <f t="shared" si="35"/>
        <v>0</v>
      </c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 t="s">
        <v>105</v>
      </c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1" x14ac:dyDescent="0.2">
      <c r="A140" s="178">
        <v>123</v>
      </c>
      <c r="B140" s="179" t="s">
        <v>314</v>
      </c>
      <c r="C140" s="187" t="s">
        <v>315</v>
      </c>
      <c r="D140" s="180" t="s">
        <v>302</v>
      </c>
      <c r="E140" s="181">
        <v>1</v>
      </c>
      <c r="F140" s="182">
        <v>204600</v>
      </c>
      <c r="G140" s="182">
        <v>204600</v>
      </c>
      <c r="H140" s="182">
        <v>0</v>
      </c>
      <c r="I140" s="182">
        <f t="shared" si="30"/>
        <v>0</v>
      </c>
      <c r="J140" s="182">
        <v>204600</v>
      </c>
      <c r="K140" s="182">
        <f t="shared" si="31"/>
        <v>204600</v>
      </c>
      <c r="L140" s="182">
        <v>21</v>
      </c>
      <c r="M140" s="182">
        <f t="shared" si="32"/>
        <v>247566</v>
      </c>
      <c r="N140" s="183">
        <v>0</v>
      </c>
      <c r="O140" s="183">
        <f t="shared" si="33"/>
        <v>0</v>
      </c>
      <c r="P140" s="183">
        <v>0</v>
      </c>
      <c r="Q140" s="183">
        <f t="shared" si="34"/>
        <v>0</v>
      </c>
      <c r="R140" s="183"/>
      <c r="S140" s="183"/>
      <c r="T140" s="184">
        <v>0</v>
      </c>
      <c r="U140" s="183">
        <f t="shared" si="35"/>
        <v>0</v>
      </c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 t="s">
        <v>105</v>
      </c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x14ac:dyDescent="0.2">
      <c r="A141" s="6"/>
      <c r="B141" s="7" t="s">
        <v>316</v>
      </c>
      <c r="C141" s="188" t="s">
        <v>316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AC141">
        <v>15</v>
      </c>
      <c r="AD141">
        <v>21</v>
      </c>
    </row>
    <row r="142" spans="1:60" x14ac:dyDescent="0.2">
      <c r="C142" s="189"/>
      <c r="AE142" t="s">
        <v>317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58"/>
  <sheetViews>
    <sheetView topLeftCell="A125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2" t="s">
        <v>320</v>
      </c>
      <c r="B1" s="242"/>
      <c r="C1" s="242"/>
      <c r="D1" s="242"/>
      <c r="E1" s="242"/>
      <c r="F1" s="242"/>
      <c r="G1" s="242"/>
      <c r="AE1" t="s">
        <v>72</v>
      </c>
    </row>
    <row r="2" spans="1:60" ht="24.95" customHeight="1" x14ac:dyDescent="0.2">
      <c r="A2" s="249" t="s">
        <v>71</v>
      </c>
      <c r="B2" s="250"/>
      <c r="C2" s="251" t="s">
        <v>321</v>
      </c>
      <c r="D2" s="252"/>
      <c r="E2" s="252"/>
      <c r="F2" s="252"/>
      <c r="G2" s="253"/>
      <c r="AE2" t="s">
        <v>73</v>
      </c>
    </row>
    <row r="3" spans="1:60" ht="24.95" customHeight="1" x14ac:dyDescent="0.2">
      <c r="A3" s="249" t="s">
        <v>7</v>
      </c>
      <c r="B3" s="250"/>
      <c r="C3" s="251" t="s">
        <v>42</v>
      </c>
      <c r="D3" s="252"/>
      <c r="E3" s="252"/>
      <c r="F3" s="252"/>
      <c r="G3" s="253"/>
      <c r="AE3" t="s">
        <v>74</v>
      </c>
    </row>
    <row r="4" spans="1:60" ht="24.95" hidden="1" customHeight="1" x14ac:dyDescent="0.2">
      <c r="A4" s="249" t="s">
        <v>8</v>
      </c>
      <c r="B4" s="250"/>
      <c r="C4" s="251"/>
      <c r="D4" s="252"/>
      <c r="E4" s="252"/>
      <c r="F4" s="252"/>
      <c r="G4" s="253"/>
      <c r="AE4" t="s">
        <v>75</v>
      </c>
    </row>
    <row r="5" spans="1:60" hidden="1" x14ac:dyDescent="0.2">
      <c r="A5" s="254" t="s">
        <v>76</v>
      </c>
      <c r="B5" s="146"/>
      <c r="C5" s="147"/>
      <c r="D5" s="148"/>
      <c r="E5" s="148"/>
      <c r="F5" s="148"/>
      <c r="G5" s="255"/>
      <c r="AE5" t="s">
        <v>77</v>
      </c>
    </row>
    <row r="7" spans="1:60" ht="38.25" x14ac:dyDescent="0.2">
      <c r="A7" s="256" t="s">
        <v>78</v>
      </c>
      <c r="B7" s="257" t="s">
        <v>79</v>
      </c>
      <c r="C7" s="257" t="s">
        <v>80</v>
      </c>
      <c r="D7" s="256" t="s">
        <v>81</v>
      </c>
      <c r="E7" s="256" t="s">
        <v>82</v>
      </c>
      <c r="F7" s="150" t="s">
        <v>83</v>
      </c>
      <c r="G7" s="256" t="s">
        <v>28</v>
      </c>
      <c r="H7" s="171" t="s">
        <v>29</v>
      </c>
      <c r="I7" s="171" t="s">
        <v>84</v>
      </c>
      <c r="J7" s="171" t="s">
        <v>30</v>
      </c>
      <c r="K7" s="171" t="s">
        <v>85</v>
      </c>
      <c r="L7" s="171" t="s">
        <v>86</v>
      </c>
      <c r="M7" s="171" t="s">
        <v>87</v>
      </c>
      <c r="N7" s="171" t="s">
        <v>88</v>
      </c>
      <c r="O7" s="171" t="s">
        <v>89</v>
      </c>
      <c r="P7" s="171" t="s">
        <v>90</v>
      </c>
      <c r="Q7" s="171" t="s">
        <v>91</v>
      </c>
      <c r="R7" s="171" t="s">
        <v>92</v>
      </c>
      <c r="S7" s="171" t="s">
        <v>93</v>
      </c>
      <c r="T7" s="171" t="s">
        <v>94</v>
      </c>
      <c r="U7" s="171" t="s">
        <v>95</v>
      </c>
    </row>
    <row r="8" spans="1:60" x14ac:dyDescent="0.2">
      <c r="A8" s="172" t="s">
        <v>96</v>
      </c>
      <c r="B8" s="173" t="s">
        <v>51</v>
      </c>
      <c r="C8" s="174" t="s">
        <v>52</v>
      </c>
      <c r="D8" s="175"/>
      <c r="E8" s="176"/>
      <c r="F8" s="177"/>
      <c r="G8" s="177">
        <f>SUMIF(AE9:AE31,"&lt;&gt;NOR",G9:G31)</f>
        <v>1376300.78</v>
      </c>
      <c r="H8" s="177"/>
      <c r="I8" s="177">
        <f>SUM(I9:I31)</f>
        <v>250804.97</v>
      </c>
      <c r="J8" s="177"/>
      <c r="K8" s="177">
        <f>SUM(K9:K31)</f>
        <v>1125495.8100000003</v>
      </c>
      <c r="L8" s="177"/>
      <c r="M8" s="177">
        <f>SUM(M9:M31)</f>
        <v>1665323.9438000002</v>
      </c>
      <c r="N8" s="156"/>
      <c r="O8" s="156">
        <f>SUM(O9:O31)</f>
        <v>698.51340000000005</v>
      </c>
      <c r="P8" s="156"/>
      <c r="Q8" s="156">
        <f>SUM(Q9:Q31)</f>
        <v>0</v>
      </c>
      <c r="R8" s="156"/>
      <c r="S8" s="156"/>
      <c r="T8" s="172"/>
      <c r="U8" s="156">
        <f>SUM(U9:U31)</f>
        <v>2165.79</v>
      </c>
      <c r="AE8" t="s">
        <v>97</v>
      </c>
    </row>
    <row r="9" spans="1:60" ht="22.5" outlineLevel="1" x14ac:dyDescent="0.2">
      <c r="A9" s="152">
        <v>1</v>
      </c>
      <c r="B9" s="158" t="s">
        <v>322</v>
      </c>
      <c r="C9" s="185" t="s">
        <v>323</v>
      </c>
      <c r="D9" s="160" t="s">
        <v>324</v>
      </c>
      <c r="E9" s="166">
        <v>960</v>
      </c>
      <c r="F9" s="168">
        <v>74.3</v>
      </c>
      <c r="G9" s="168">
        <v>71328</v>
      </c>
      <c r="H9" s="168">
        <v>0</v>
      </c>
      <c r="I9" s="168">
        <f t="shared" ref="I9:I31" si="0">ROUND(E9*H9,2)</f>
        <v>0</v>
      </c>
      <c r="J9" s="168">
        <v>74.3</v>
      </c>
      <c r="K9" s="168">
        <f t="shared" ref="K9:K31" si="1">ROUND(E9*J9,2)</f>
        <v>71328</v>
      </c>
      <c r="L9" s="168">
        <v>21</v>
      </c>
      <c r="M9" s="168">
        <f t="shared" ref="M9:M31" si="2">G9*(1+L9/100)</f>
        <v>86306.880000000005</v>
      </c>
      <c r="N9" s="161">
        <v>0</v>
      </c>
      <c r="O9" s="161">
        <f t="shared" ref="O9:O31" si="3">ROUND(E9*N9,5)</f>
        <v>0</v>
      </c>
      <c r="P9" s="161">
        <v>0</v>
      </c>
      <c r="Q9" s="161">
        <f t="shared" ref="Q9:Q31" si="4">ROUND(E9*P9,5)</f>
        <v>0</v>
      </c>
      <c r="R9" s="161"/>
      <c r="S9" s="161"/>
      <c r="T9" s="162">
        <v>0.20300000000000001</v>
      </c>
      <c r="U9" s="161">
        <f t="shared" ref="U9:U31" si="5">ROUND(E9*T9,2)</f>
        <v>194.88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101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2">
        <v>2</v>
      </c>
      <c r="B10" s="158" t="s">
        <v>98</v>
      </c>
      <c r="C10" s="185" t="s">
        <v>99</v>
      </c>
      <c r="D10" s="160" t="s">
        <v>100</v>
      </c>
      <c r="E10" s="166">
        <v>408.00599999999997</v>
      </c>
      <c r="F10" s="168">
        <v>436</v>
      </c>
      <c r="G10" s="168">
        <v>177890.62</v>
      </c>
      <c r="H10" s="168">
        <v>0</v>
      </c>
      <c r="I10" s="168">
        <f t="shared" si="0"/>
        <v>0</v>
      </c>
      <c r="J10" s="168">
        <v>436</v>
      </c>
      <c r="K10" s="168">
        <f t="shared" si="1"/>
        <v>177890.62</v>
      </c>
      <c r="L10" s="168">
        <v>21</v>
      </c>
      <c r="M10" s="168">
        <f t="shared" si="2"/>
        <v>215247.65019999997</v>
      </c>
      <c r="N10" s="161">
        <v>0</v>
      </c>
      <c r="O10" s="161">
        <f t="shared" si="3"/>
        <v>0</v>
      </c>
      <c r="P10" s="161">
        <v>0</v>
      </c>
      <c r="Q10" s="161">
        <f t="shared" si="4"/>
        <v>0</v>
      </c>
      <c r="R10" s="161"/>
      <c r="S10" s="161"/>
      <c r="T10" s="162">
        <v>1.429</v>
      </c>
      <c r="U10" s="161">
        <f t="shared" si="5"/>
        <v>583.04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101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8" t="s">
        <v>325</v>
      </c>
      <c r="C11" s="185" t="s">
        <v>326</v>
      </c>
      <c r="D11" s="160" t="s">
        <v>100</v>
      </c>
      <c r="E11" s="166">
        <v>567.9375</v>
      </c>
      <c r="F11" s="168">
        <v>116.5</v>
      </c>
      <c r="G11" s="168">
        <v>66164.72</v>
      </c>
      <c r="H11" s="168">
        <v>0</v>
      </c>
      <c r="I11" s="168">
        <f t="shared" si="0"/>
        <v>0</v>
      </c>
      <c r="J11" s="168">
        <v>116.5</v>
      </c>
      <c r="K11" s="168">
        <f t="shared" si="1"/>
        <v>66164.72</v>
      </c>
      <c r="L11" s="168">
        <v>21</v>
      </c>
      <c r="M11" s="168">
        <f t="shared" si="2"/>
        <v>80059.311199999996</v>
      </c>
      <c r="N11" s="161">
        <v>0</v>
      </c>
      <c r="O11" s="161">
        <f t="shared" si="3"/>
        <v>0</v>
      </c>
      <c r="P11" s="161">
        <v>0</v>
      </c>
      <c r="Q11" s="161">
        <f t="shared" si="4"/>
        <v>0</v>
      </c>
      <c r="R11" s="161"/>
      <c r="S11" s="161"/>
      <c r="T11" s="162">
        <v>0.13</v>
      </c>
      <c r="U11" s="161">
        <f t="shared" si="5"/>
        <v>73.83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>
        <v>4</v>
      </c>
      <c r="B12" s="158" t="s">
        <v>126</v>
      </c>
      <c r="C12" s="185" t="s">
        <v>127</v>
      </c>
      <c r="D12" s="160" t="s">
        <v>100</v>
      </c>
      <c r="E12" s="166">
        <v>567.9375</v>
      </c>
      <c r="F12" s="168">
        <v>136</v>
      </c>
      <c r="G12" s="168">
        <v>77239.5</v>
      </c>
      <c r="H12" s="168">
        <v>0</v>
      </c>
      <c r="I12" s="168">
        <f t="shared" si="0"/>
        <v>0</v>
      </c>
      <c r="J12" s="168">
        <v>136</v>
      </c>
      <c r="K12" s="168">
        <f t="shared" si="1"/>
        <v>77239.5</v>
      </c>
      <c r="L12" s="168">
        <v>21</v>
      </c>
      <c r="M12" s="168">
        <f t="shared" si="2"/>
        <v>93459.794999999998</v>
      </c>
      <c r="N12" s="161">
        <v>0</v>
      </c>
      <c r="O12" s="161">
        <f t="shared" si="3"/>
        <v>0</v>
      </c>
      <c r="P12" s="161">
        <v>0</v>
      </c>
      <c r="Q12" s="161">
        <f t="shared" si="4"/>
        <v>0</v>
      </c>
      <c r="R12" s="161"/>
      <c r="S12" s="161"/>
      <c r="T12" s="162">
        <v>0.16</v>
      </c>
      <c r="U12" s="161">
        <f t="shared" si="5"/>
        <v>90.87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105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327</v>
      </c>
      <c r="C13" s="185" t="s">
        <v>328</v>
      </c>
      <c r="D13" s="160" t="s">
        <v>122</v>
      </c>
      <c r="E13" s="166">
        <v>15</v>
      </c>
      <c r="F13" s="168">
        <v>2770</v>
      </c>
      <c r="G13" s="168">
        <v>41550</v>
      </c>
      <c r="H13" s="168">
        <v>26.47</v>
      </c>
      <c r="I13" s="168">
        <f t="shared" si="0"/>
        <v>397.05</v>
      </c>
      <c r="J13" s="168">
        <v>2743.53</v>
      </c>
      <c r="K13" s="168">
        <f t="shared" si="1"/>
        <v>41152.949999999997</v>
      </c>
      <c r="L13" s="168">
        <v>21</v>
      </c>
      <c r="M13" s="168">
        <f t="shared" si="2"/>
        <v>50275.5</v>
      </c>
      <c r="N13" s="161">
        <v>6.96E-3</v>
      </c>
      <c r="O13" s="161">
        <f t="shared" si="3"/>
        <v>0.10440000000000001</v>
      </c>
      <c r="P13" s="161">
        <v>0</v>
      </c>
      <c r="Q13" s="161">
        <f t="shared" si="4"/>
        <v>0</v>
      </c>
      <c r="R13" s="161"/>
      <c r="S13" s="161"/>
      <c r="T13" s="162">
        <v>2.8584800000000001</v>
      </c>
      <c r="U13" s="161">
        <f t="shared" si="5"/>
        <v>42.88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105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6</v>
      </c>
      <c r="B14" s="158" t="s">
        <v>132</v>
      </c>
      <c r="C14" s="185" t="s">
        <v>133</v>
      </c>
      <c r="D14" s="160" t="s">
        <v>100</v>
      </c>
      <c r="E14" s="166">
        <v>283.96879999999999</v>
      </c>
      <c r="F14" s="168">
        <v>23.5</v>
      </c>
      <c r="G14" s="168">
        <v>6673.27</v>
      </c>
      <c r="H14" s="168">
        <v>0</v>
      </c>
      <c r="I14" s="168">
        <f t="shared" si="0"/>
        <v>0</v>
      </c>
      <c r="J14" s="168">
        <v>23.5</v>
      </c>
      <c r="K14" s="168">
        <f t="shared" si="1"/>
        <v>6673.27</v>
      </c>
      <c r="L14" s="168">
        <v>21</v>
      </c>
      <c r="M14" s="168">
        <f t="shared" si="2"/>
        <v>8074.6567000000005</v>
      </c>
      <c r="N14" s="161">
        <v>0</v>
      </c>
      <c r="O14" s="161">
        <f t="shared" si="3"/>
        <v>0</v>
      </c>
      <c r="P14" s="161">
        <v>0</v>
      </c>
      <c r="Q14" s="161">
        <f t="shared" si="4"/>
        <v>0</v>
      </c>
      <c r="R14" s="161"/>
      <c r="S14" s="161"/>
      <c r="T14" s="162">
        <v>8.4000000000000005E-2</v>
      </c>
      <c r="U14" s="161">
        <f t="shared" si="5"/>
        <v>23.85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105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>
        <v>7</v>
      </c>
      <c r="B15" s="158" t="s">
        <v>329</v>
      </c>
      <c r="C15" s="185" t="s">
        <v>330</v>
      </c>
      <c r="D15" s="160" t="s">
        <v>100</v>
      </c>
      <c r="E15" s="166">
        <v>183.54689999999999</v>
      </c>
      <c r="F15" s="168">
        <v>99.7</v>
      </c>
      <c r="G15" s="168">
        <v>18299.63</v>
      </c>
      <c r="H15" s="168">
        <v>0</v>
      </c>
      <c r="I15" s="168">
        <f t="shared" si="0"/>
        <v>0</v>
      </c>
      <c r="J15" s="168">
        <v>99.7</v>
      </c>
      <c r="K15" s="168">
        <f t="shared" si="1"/>
        <v>18299.63</v>
      </c>
      <c r="L15" s="168">
        <v>21</v>
      </c>
      <c r="M15" s="168">
        <f t="shared" si="2"/>
        <v>22142.552299999999</v>
      </c>
      <c r="N15" s="161">
        <v>0</v>
      </c>
      <c r="O15" s="161">
        <f t="shared" si="3"/>
        <v>0</v>
      </c>
      <c r="P15" s="161">
        <v>0</v>
      </c>
      <c r="Q15" s="161">
        <f t="shared" si="4"/>
        <v>0</v>
      </c>
      <c r="R15" s="161"/>
      <c r="S15" s="161"/>
      <c r="T15" s="162">
        <v>0.11</v>
      </c>
      <c r="U15" s="161">
        <f t="shared" si="5"/>
        <v>20.190000000000001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105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8</v>
      </c>
      <c r="B16" s="158" t="s">
        <v>148</v>
      </c>
      <c r="C16" s="185" t="s">
        <v>149</v>
      </c>
      <c r="D16" s="160" t="s">
        <v>100</v>
      </c>
      <c r="E16" s="166">
        <v>659.71100000000001</v>
      </c>
      <c r="F16" s="168">
        <v>76.400000000000006</v>
      </c>
      <c r="G16" s="168">
        <v>50401.919999999998</v>
      </c>
      <c r="H16" s="168">
        <v>0</v>
      </c>
      <c r="I16" s="168">
        <f t="shared" si="0"/>
        <v>0</v>
      </c>
      <c r="J16" s="168">
        <v>76.400000000000006</v>
      </c>
      <c r="K16" s="168">
        <f t="shared" si="1"/>
        <v>50401.919999999998</v>
      </c>
      <c r="L16" s="168">
        <v>21</v>
      </c>
      <c r="M16" s="168">
        <f t="shared" si="2"/>
        <v>60986.323199999999</v>
      </c>
      <c r="N16" s="161">
        <v>0</v>
      </c>
      <c r="O16" s="161">
        <f t="shared" si="3"/>
        <v>0</v>
      </c>
      <c r="P16" s="161">
        <v>0</v>
      </c>
      <c r="Q16" s="161">
        <f t="shared" si="4"/>
        <v>0</v>
      </c>
      <c r="R16" s="161"/>
      <c r="S16" s="161"/>
      <c r="T16" s="162">
        <v>0.34499999999999997</v>
      </c>
      <c r="U16" s="161">
        <f t="shared" si="5"/>
        <v>227.6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105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9</v>
      </c>
      <c r="B17" s="158" t="s">
        <v>150</v>
      </c>
      <c r="C17" s="185" t="s">
        <v>151</v>
      </c>
      <c r="D17" s="160" t="s">
        <v>100</v>
      </c>
      <c r="E17" s="166">
        <v>776.61869999999999</v>
      </c>
      <c r="F17" s="168">
        <v>34</v>
      </c>
      <c r="G17" s="168">
        <v>26405.040000000001</v>
      </c>
      <c r="H17" s="168">
        <v>0</v>
      </c>
      <c r="I17" s="168">
        <f t="shared" si="0"/>
        <v>0</v>
      </c>
      <c r="J17" s="168">
        <v>34</v>
      </c>
      <c r="K17" s="168">
        <f t="shared" si="1"/>
        <v>26405.040000000001</v>
      </c>
      <c r="L17" s="168">
        <v>21</v>
      </c>
      <c r="M17" s="168">
        <f t="shared" si="2"/>
        <v>31950.098399999999</v>
      </c>
      <c r="N17" s="161">
        <v>0</v>
      </c>
      <c r="O17" s="161">
        <f t="shared" si="3"/>
        <v>0</v>
      </c>
      <c r="P17" s="161">
        <v>0</v>
      </c>
      <c r="Q17" s="161">
        <f t="shared" si="4"/>
        <v>0</v>
      </c>
      <c r="R17" s="161"/>
      <c r="S17" s="161"/>
      <c r="T17" s="162">
        <v>7.3999999999999996E-2</v>
      </c>
      <c r="U17" s="161">
        <f t="shared" si="5"/>
        <v>57.47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105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2">
        <v>10</v>
      </c>
      <c r="B18" s="158" t="s">
        <v>152</v>
      </c>
      <c r="C18" s="185" t="s">
        <v>331</v>
      </c>
      <c r="D18" s="160" t="s">
        <v>100</v>
      </c>
      <c r="E18" s="166">
        <v>614.80319999999995</v>
      </c>
      <c r="F18" s="168">
        <v>267</v>
      </c>
      <c r="G18" s="168">
        <v>164152.45000000001</v>
      </c>
      <c r="H18" s="168">
        <v>0</v>
      </c>
      <c r="I18" s="168">
        <f t="shared" si="0"/>
        <v>0</v>
      </c>
      <c r="J18" s="168">
        <v>267</v>
      </c>
      <c r="K18" s="168">
        <f t="shared" si="1"/>
        <v>164152.45000000001</v>
      </c>
      <c r="L18" s="168">
        <v>21</v>
      </c>
      <c r="M18" s="168">
        <f t="shared" si="2"/>
        <v>198624.4645</v>
      </c>
      <c r="N18" s="161">
        <v>0</v>
      </c>
      <c r="O18" s="161">
        <f t="shared" si="3"/>
        <v>0</v>
      </c>
      <c r="P18" s="161">
        <v>0</v>
      </c>
      <c r="Q18" s="161">
        <f t="shared" si="4"/>
        <v>0</v>
      </c>
      <c r="R18" s="161"/>
      <c r="S18" s="161"/>
      <c r="T18" s="162">
        <v>1.0999999999999999E-2</v>
      </c>
      <c r="U18" s="161">
        <f t="shared" si="5"/>
        <v>6.76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105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11</v>
      </c>
      <c r="B19" s="158" t="s">
        <v>332</v>
      </c>
      <c r="C19" s="185" t="s">
        <v>333</v>
      </c>
      <c r="D19" s="160" t="s">
        <v>100</v>
      </c>
      <c r="E19" s="166">
        <v>614.80319999999995</v>
      </c>
      <c r="F19" s="168">
        <v>58.5</v>
      </c>
      <c r="G19" s="168">
        <v>35965.99</v>
      </c>
      <c r="H19" s="168">
        <v>0</v>
      </c>
      <c r="I19" s="168">
        <f t="shared" si="0"/>
        <v>0</v>
      </c>
      <c r="J19" s="168">
        <v>58.5</v>
      </c>
      <c r="K19" s="168">
        <f t="shared" si="1"/>
        <v>35965.99</v>
      </c>
      <c r="L19" s="168">
        <v>21</v>
      </c>
      <c r="M19" s="168">
        <f t="shared" si="2"/>
        <v>43518.847899999993</v>
      </c>
      <c r="N19" s="161">
        <v>0</v>
      </c>
      <c r="O19" s="161">
        <f t="shared" si="3"/>
        <v>0</v>
      </c>
      <c r="P19" s="161">
        <v>0</v>
      </c>
      <c r="Q19" s="161">
        <f t="shared" si="4"/>
        <v>0</v>
      </c>
      <c r="R19" s="161"/>
      <c r="S19" s="161"/>
      <c r="T19" s="162">
        <v>5.2999999999999999E-2</v>
      </c>
      <c r="U19" s="161">
        <f t="shared" si="5"/>
        <v>32.58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12</v>
      </c>
      <c r="B20" s="158" t="s">
        <v>334</v>
      </c>
      <c r="C20" s="185" t="s">
        <v>335</v>
      </c>
      <c r="D20" s="160" t="s">
        <v>100</v>
      </c>
      <c r="E20" s="166">
        <v>316.61369999999999</v>
      </c>
      <c r="F20" s="168">
        <v>42.6</v>
      </c>
      <c r="G20" s="168">
        <v>13487.74</v>
      </c>
      <c r="H20" s="168">
        <v>0</v>
      </c>
      <c r="I20" s="168">
        <f t="shared" si="0"/>
        <v>0</v>
      </c>
      <c r="J20" s="168">
        <v>42.6</v>
      </c>
      <c r="K20" s="168">
        <f t="shared" si="1"/>
        <v>13487.74</v>
      </c>
      <c r="L20" s="168">
        <v>21</v>
      </c>
      <c r="M20" s="168">
        <f t="shared" si="2"/>
        <v>16320.1654</v>
      </c>
      <c r="N20" s="161">
        <v>0</v>
      </c>
      <c r="O20" s="161">
        <f t="shared" si="3"/>
        <v>0</v>
      </c>
      <c r="P20" s="161">
        <v>0</v>
      </c>
      <c r="Q20" s="161">
        <f t="shared" si="4"/>
        <v>0</v>
      </c>
      <c r="R20" s="161"/>
      <c r="S20" s="161"/>
      <c r="T20" s="162">
        <v>4.2999999999999997E-2</v>
      </c>
      <c r="U20" s="161">
        <f t="shared" si="5"/>
        <v>13.61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>
        <v>13</v>
      </c>
      <c r="B21" s="158" t="s">
        <v>154</v>
      </c>
      <c r="C21" s="185" t="s">
        <v>155</v>
      </c>
      <c r="D21" s="160" t="s">
        <v>100</v>
      </c>
      <c r="E21" s="166">
        <v>614.80319999999995</v>
      </c>
      <c r="F21" s="168">
        <v>15</v>
      </c>
      <c r="G21" s="168">
        <v>9222.0499999999993</v>
      </c>
      <c r="H21" s="168">
        <v>0</v>
      </c>
      <c r="I21" s="168">
        <f t="shared" si="0"/>
        <v>0</v>
      </c>
      <c r="J21" s="168">
        <v>15</v>
      </c>
      <c r="K21" s="168">
        <f t="shared" si="1"/>
        <v>9222.0499999999993</v>
      </c>
      <c r="L21" s="168">
        <v>21</v>
      </c>
      <c r="M21" s="168">
        <f t="shared" si="2"/>
        <v>11158.680499999999</v>
      </c>
      <c r="N21" s="161">
        <v>0</v>
      </c>
      <c r="O21" s="161">
        <f t="shared" si="3"/>
        <v>0</v>
      </c>
      <c r="P21" s="161">
        <v>0</v>
      </c>
      <c r="Q21" s="161">
        <f t="shared" si="4"/>
        <v>0</v>
      </c>
      <c r="R21" s="161"/>
      <c r="S21" s="161"/>
      <c r="T21" s="162">
        <v>8.9999999999999993E-3</v>
      </c>
      <c r="U21" s="161">
        <f t="shared" si="5"/>
        <v>5.53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105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14</v>
      </c>
      <c r="B22" s="158" t="s">
        <v>156</v>
      </c>
      <c r="C22" s="185" t="s">
        <v>157</v>
      </c>
      <c r="D22" s="160" t="s">
        <v>100</v>
      </c>
      <c r="E22" s="166">
        <v>614.80319999999995</v>
      </c>
      <c r="F22" s="168">
        <v>240</v>
      </c>
      <c r="G22" s="168">
        <v>147552.76999999999</v>
      </c>
      <c r="H22" s="168">
        <v>0</v>
      </c>
      <c r="I22" s="168">
        <f t="shared" si="0"/>
        <v>0</v>
      </c>
      <c r="J22" s="168">
        <v>240</v>
      </c>
      <c r="K22" s="168">
        <f t="shared" si="1"/>
        <v>147552.76999999999</v>
      </c>
      <c r="L22" s="168">
        <v>21</v>
      </c>
      <c r="M22" s="168">
        <f t="shared" si="2"/>
        <v>178538.85169999997</v>
      </c>
      <c r="N22" s="161">
        <v>0</v>
      </c>
      <c r="O22" s="161">
        <f t="shared" si="3"/>
        <v>0</v>
      </c>
      <c r="P22" s="161">
        <v>0</v>
      </c>
      <c r="Q22" s="161">
        <f t="shared" si="4"/>
        <v>0</v>
      </c>
      <c r="R22" s="161"/>
      <c r="S22" s="161"/>
      <c r="T22" s="162">
        <v>0</v>
      </c>
      <c r="U22" s="161">
        <f t="shared" si="5"/>
        <v>0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105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>
        <v>15</v>
      </c>
      <c r="B23" s="158" t="s">
        <v>164</v>
      </c>
      <c r="C23" s="185" t="s">
        <v>165</v>
      </c>
      <c r="D23" s="160" t="s">
        <v>100</v>
      </c>
      <c r="E23" s="166">
        <v>604.96450000000004</v>
      </c>
      <c r="F23" s="168">
        <v>92.9</v>
      </c>
      <c r="G23" s="168">
        <v>56201.2</v>
      </c>
      <c r="H23" s="168">
        <v>0</v>
      </c>
      <c r="I23" s="168">
        <f t="shared" si="0"/>
        <v>0</v>
      </c>
      <c r="J23" s="168">
        <v>92.9</v>
      </c>
      <c r="K23" s="168">
        <f t="shared" si="1"/>
        <v>56201.2</v>
      </c>
      <c r="L23" s="168">
        <v>21</v>
      </c>
      <c r="M23" s="168">
        <f t="shared" si="2"/>
        <v>68003.45199999999</v>
      </c>
      <c r="N23" s="161">
        <v>0</v>
      </c>
      <c r="O23" s="161">
        <f t="shared" si="3"/>
        <v>0</v>
      </c>
      <c r="P23" s="161">
        <v>0</v>
      </c>
      <c r="Q23" s="161">
        <f t="shared" si="4"/>
        <v>0</v>
      </c>
      <c r="R23" s="161"/>
      <c r="S23" s="161"/>
      <c r="T23" s="162">
        <v>0.20200000000000001</v>
      </c>
      <c r="U23" s="161">
        <f t="shared" si="5"/>
        <v>122.2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105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16</v>
      </c>
      <c r="B24" s="158" t="s">
        <v>158</v>
      </c>
      <c r="C24" s="185" t="s">
        <v>159</v>
      </c>
      <c r="D24" s="160" t="s">
        <v>100</v>
      </c>
      <c r="E24" s="166">
        <v>388.005</v>
      </c>
      <c r="F24" s="168">
        <v>351.5</v>
      </c>
      <c r="G24" s="168">
        <v>136383.76</v>
      </c>
      <c r="H24" s="168">
        <v>0</v>
      </c>
      <c r="I24" s="168">
        <f t="shared" si="0"/>
        <v>0</v>
      </c>
      <c r="J24" s="168">
        <v>351.5</v>
      </c>
      <c r="K24" s="168">
        <f t="shared" si="1"/>
        <v>136383.76</v>
      </c>
      <c r="L24" s="168">
        <v>21</v>
      </c>
      <c r="M24" s="168">
        <f t="shared" si="2"/>
        <v>165024.34960000002</v>
      </c>
      <c r="N24" s="161">
        <v>0</v>
      </c>
      <c r="O24" s="161">
        <f t="shared" si="3"/>
        <v>0</v>
      </c>
      <c r="P24" s="161">
        <v>0</v>
      </c>
      <c r="Q24" s="161">
        <f t="shared" si="4"/>
        <v>0</v>
      </c>
      <c r="R24" s="161"/>
      <c r="S24" s="161"/>
      <c r="T24" s="162">
        <v>1.587</v>
      </c>
      <c r="U24" s="161">
        <f t="shared" si="5"/>
        <v>615.76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105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17</v>
      </c>
      <c r="B25" s="158" t="s">
        <v>160</v>
      </c>
      <c r="C25" s="185" t="s">
        <v>161</v>
      </c>
      <c r="D25" s="160" t="s">
        <v>162</v>
      </c>
      <c r="E25" s="166">
        <v>698.40899999999999</v>
      </c>
      <c r="F25" s="168">
        <v>358</v>
      </c>
      <c r="G25" s="168">
        <v>250030.42</v>
      </c>
      <c r="H25" s="168">
        <v>358</v>
      </c>
      <c r="I25" s="168">
        <f t="shared" si="0"/>
        <v>250030.42</v>
      </c>
      <c r="J25" s="168">
        <v>0</v>
      </c>
      <c r="K25" s="168">
        <f t="shared" si="1"/>
        <v>0</v>
      </c>
      <c r="L25" s="168">
        <v>21</v>
      </c>
      <c r="M25" s="168">
        <f t="shared" si="2"/>
        <v>302536.80820000003</v>
      </c>
      <c r="N25" s="161">
        <v>1</v>
      </c>
      <c r="O25" s="161">
        <f t="shared" si="3"/>
        <v>698.40899999999999</v>
      </c>
      <c r="P25" s="161">
        <v>0</v>
      </c>
      <c r="Q25" s="161">
        <f t="shared" si="4"/>
        <v>0</v>
      </c>
      <c r="R25" s="161"/>
      <c r="S25" s="161"/>
      <c r="T25" s="162">
        <v>0</v>
      </c>
      <c r="U25" s="161">
        <f t="shared" si="5"/>
        <v>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163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18</v>
      </c>
      <c r="B26" s="158" t="s">
        <v>138</v>
      </c>
      <c r="C26" s="185" t="s">
        <v>139</v>
      </c>
      <c r="D26" s="160" t="s">
        <v>104</v>
      </c>
      <c r="E26" s="166">
        <v>946.2</v>
      </c>
      <c r="F26" s="168">
        <v>10.5</v>
      </c>
      <c r="G26" s="168">
        <v>9935.1</v>
      </c>
      <c r="H26" s="168">
        <v>0</v>
      </c>
      <c r="I26" s="168">
        <f t="shared" si="0"/>
        <v>0</v>
      </c>
      <c r="J26" s="168">
        <v>10.5</v>
      </c>
      <c r="K26" s="168">
        <f t="shared" si="1"/>
        <v>9935.1</v>
      </c>
      <c r="L26" s="168">
        <v>21</v>
      </c>
      <c r="M26" s="168">
        <f t="shared" si="2"/>
        <v>12021.471</v>
      </c>
      <c r="N26" s="161">
        <v>0</v>
      </c>
      <c r="O26" s="161">
        <f t="shared" si="3"/>
        <v>0</v>
      </c>
      <c r="P26" s="161">
        <v>0</v>
      </c>
      <c r="Q26" s="161">
        <f t="shared" si="4"/>
        <v>0</v>
      </c>
      <c r="R26" s="161"/>
      <c r="S26" s="161"/>
      <c r="T26" s="162">
        <v>1.7999999999999999E-2</v>
      </c>
      <c r="U26" s="161">
        <f t="shared" si="5"/>
        <v>17.03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105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52">
        <v>19</v>
      </c>
      <c r="B27" s="158" t="s">
        <v>336</v>
      </c>
      <c r="C27" s="185" t="s">
        <v>337</v>
      </c>
      <c r="D27" s="160" t="s">
        <v>104</v>
      </c>
      <c r="E27" s="166">
        <v>450</v>
      </c>
      <c r="F27" s="168">
        <v>10.5</v>
      </c>
      <c r="G27" s="168">
        <v>4725</v>
      </c>
      <c r="H27" s="168">
        <v>0</v>
      </c>
      <c r="I27" s="168">
        <f t="shared" si="0"/>
        <v>0</v>
      </c>
      <c r="J27" s="168">
        <v>10.5</v>
      </c>
      <c r="K27" s="168">
        <f t="shared" si="1"/>
        <v>4725</v>
      </c>
      <c r="L27" s="168">
        <v>21</v>
      </c>
      <c r="M27" s="168">
        <f t="shared" si="2"/>
        <v>5717.25</v>
      </c>
      <c r="N27" s="161">
        <v>0</v>
      </c>
      <c r="O27" s="161">
        <f t="shared" si="3"/>
        <v>0</v>
      </c>
      <c r="P27" s="161">
        <v>0</v>
      </c>
      <c r="Q27" s="161">
        <f t="shared" si="4"/>
        <v>0</v>
      </c>
      <c r="R27" s="161"/>
      <c r="S27" s="161"/>
      <c r="T27" s="162">
        <v>1.7999999999999999E-2</v>
      </c>
      <c r="U27" s="161">
        <f t="shared" si="5"/>
        <v>8.1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105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2">
        <v>20</v>
      </c>
      <c r="B28" s="158" t="s">
        <v>338</v>
      </c>
      <c r="C28" s="185" t="s">
        <v>339</v>
      </c>
      <c r="D28" s="160" t="s">
        <v>104</v>
      </c>
      <c r="E28" s="166">
        <v>106</v>
      </c>
      <c r="F28" s="168">
        <v>36.6</v>
      </c>
      <c r="G28" s="168">
        <v>3879.6</v>
      </c>
      <c r="H28" s="168">
        <v>0</v>
      </c>
      <c r="I28" s="168">
        <f t="shared" si="0"/>
        <v>0</v>
      </c>
      <c r="J28" s="168">
        <v>36.6</v>
      </c>
      <c r="K28" s="168">
        <f t="shared" si="1"/>
        <v>3879.6</v>
      </c>
      <c r="L28" s="168">
        <v>21</v>
      </c>
      <c r="M28" s="168">
        <f t="shared" si="2"/>
        <v>4694.3159999999998</v>
      </c>
      <c r="N28" s="161">
        <v>0</v>
      </c>
      <c r="O28" s="161">
        <f t="shared" si="3"/>
        <v>0</v>
      </c>
      <c r="P28" s="161">
        <v>0</v>
      </c>
      <c r="Q28" s="161">
        <f t="shared" si="4"/>
        <v>0</v>
      </c>
      <c r="R28" s="161"/>
      <c r="S28" s="161"/>
      <c r="T28" s="162">
        <v>0.107</v>
      </c>
      <c r="U28" s="161">
        <f t="shared" si="5"/>
        <v>11.34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105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>
        <v>21</v>
      </c>
      <c r="B29" s="158" t="s">
        <v>340</v>
      </c>
      <c r="C29" s="185" t="s">
        <v>341</v>
      </c>
      <c r="D29" s="160" t="s">
        <v>104</v>
      </c>
      <c r="E29" s="166">
        <v>106</v>
      </c>
      <c r="F29" s="168">
        <v>27</v>
      </c>
      <c r="G29" s="168">
        <v>2862</v>
      </c>
      <c r="H29" s="168">
        <v>0</v>
      </c>
      <c r="I29" s="168">
        <f t="shared" si="0"/>
        <v>0</v>
      </c>
      <c r="J29" s="168">
        <v>27</v>
      </c>
      <c r="K29" s="168">
        <f t="shared" si="1"/>
        <v>2862</v>
      </c>
      <c r="L29" s="168">
        <v>21</v>
      </c>
      <c r="M29" s="168">
        <f t="shared" si="2"/>
        <v>3463.02</v>
      </c>
      <c r="N29" s="161">
        <v>0</v>
      </c>
      <c r="O29" s="161">
        <f t="shared" si="3"/>
        <v>0</v>
      </c>
      <c r="P29" s="161">
        <v>0</v>
      </c>
      <c r="Q29" s="161">
        <f t="shared" si="4"/>
        <v>0</v>
      </c>
      <c r="R29" s="161"/>
      <c r="S29" s="161"/>
      <c r="T29" s="162">
        <v>1.2E-2</v>
      </c>
      <c r="U29" s="161">
        <f t="shared" si="5"/>
        <v>1.27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105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22</v>
      </c>
      <c r="B30" s="158" t="s">
        <v>342</v>
      </c>
      <c r="C30" s="185" t="s">
        <v>343</v>
      </c>
      <c r="D30" s="160" t="s">
        <v>104</v>
      </c>
      <c r="E30" s="166">
        <v>250</v>
      </c>
      <c r="F30" s="168">
        <v>15.1</v>
      </c>
      <c r="G30" s="168">
        <v>3775</v>
      </c>
      <c r="H30" s="168">
        <v>1.51</v>
      </c>
      <c r="I30" s="168">
        <f t="shared" si="0"/>
        <v>377.5</v>
      </c>
      <c r="J30" s="168">
        <v>13.59</v>
      </c>
      <c r="K30" s="168">
        <f t="shared" si="1"/>
        <v>3397.5</v>
      </c>
      <c r="L30" s="168">
        <v>21</v>
      </c>
      <c r="M30" s="168">
        <f t="shared" si="2"/>
        <v>4567.75</v>
      </c>
      <c r="N30" s="161">
        <v>0</v>
      </c>
      <c r="O30" s="161">
        <f t="shared" si="3"/>
        <v>0</v>
      </c>
      <c r="P30" s="161">
        <v>0</v>
      </c>
      <c r="Q30" s="161">
        <f t="shared" si="4"/>
        <v>0</v>
      </c>
      <c r="R30" s="161"/>
      <c r="S30" s="161"/>
      <c r="T30" s="162">
        <v>0.06</v>
      </c>
      <c r="U30" s="161">
        <f t="shared" si="5"/>
        <v>15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105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23</v>
      </c>
      <c r="B31" s="158" t="s">
        <v>344</v>
      </c>
      <c r="C31" s="185" t="s">
        <v>345</v>
      </c>
      <c r="D31" s="160" t="s">
        <v>104</v>
      </c>
      <c r="E31" s="166">
        <v>250</v>
      </c>
      <c r="F31" s="168">
        <v>8.6999999999999993</v>
      </c>
      <c r="G31" s="168">
        <v>2175</v>
      </c>
      <c r="H31" s="168">
        <v>0</v>
      </c>
      <c r="I31" s="168">
        <f t="shared" si="0"/>
        <v>0</v>
      </c>
      <c r="J31" s="168">
        <v>8.6999999999999993</v>
      </c>
      <c r="K31" s="168">
        <f t="shared" si="1"/>
        <v>2175</v>
      </c>
      <c r="L31" s="168">
        <v>21</v>
      </c>
      <c r="M31" s="168">
        <f t="shared" si="2"/>
        <v>2631.75</v>
      </c>
      <c r="N31" s="161">
        <v>0</v>
      </c>
      <c r="O31" s="161">
        <f t="shared" si="3"/>
        <v>0</v>
      </c>
      <c r="P31" s="161">
        <v>0</v>
      </c>
      <c r="Q31" s="161">
        <f t="shared" si="4"/>
        <v>0</v>
      </c>
      <c r="R31" s="161"/>
      <c r="S31" s="161"/>
      <c r="T31" s="162">
        <v>8.0000000000000002E-3</v>
      </c>
      <c r="U31" s="161">
        <f t="shared" si="5"/>
        <v>2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105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">
      <c r="A32" s="153" t="s">
        <v>96</v>
      </c>
      <c r="B32" s="159" t="s">
        <v>346</v>
      </c>
      <c r="C32" s="186" t="s">
        <v>347</v>
      </c>
      <c r="D32" s="163"/>
      <c r="E32" s="167"/>
      <c r="F32" s="169"/>
      <c r="G32" s="169">
        <f>SUMIF(AE33:AE41,"&lt;&gt;NOR",G33:G41)</f>
        <v>336711.33</v>
      </c>
      <c r="H32" s="169"/>
      <c r="I32" s="169">
        <f>SUM(I33:I41)</f>
        <v>290915.84000000003</v>
      </c>
      <c r="J32" s="169"/>
      <c r="K32" s="169">
        <f>SUM(K33:K41)</f>
        <v>45795.51</v>
      </c>
      <c r="L32" s="169"/>
      <c r="M32" s="169">
        <f>SUM(M33:M41)</f>
        <v>407420.70929999999</v>
      </c>
      <c r="N32" s="164"/>
      <c r="O32" s="164">
        <f>SUM(O33:O41)</f>
        <v>336.13742000000002</v>
      </c>
      <c r="P32" s="164"/>
      <c r="Q32" s="164">
        <f>SUM(Q33:Q41)</f>
        <v>0</v>
      </c>
      <c r="R32" s="164"/>
      <c r="S32" s="164"/>
      <c r="T32" s="165"/>
      <c r="U32" s="164">
        <f>SUM(U33:U41)</f>
        <v>103.17</v>
      </c>
      <c r="AE32" t="s">
        <v>97</v>
      </c>
    </row>
    <row r="33" spans="1:60" outlineLevel="1" x14ac:dyDescent="0.2">
      <c r="A33" s="152">
        <v>24</v>
      </c>
      <c r="B33" s="158" t="s">
        <v>348</v>
      </c>
      <c r="C33" s="185" t="s">
        <v>349</v>
      </c>
      <c r="D33" s="160" t="s">
        <v>122</v>
      </c>
      <c r="E33" s="166">
        <v>6</v>
      </c>
      <c r="F33" s="168">
        <v>1508</v>
      </c>
      <c r="G33" s="168">
        <v>9048</v>
      </c>
      <c r="H33" s="168">
        <v>29.07</v>
      </c>
      <c r="I33" s="168">
        <f t="shared" ref="I33:I41" si="6">ROUND(E33*H33,2)</f>
        <v>174.42</v>
      </c>
      <c r="J33" s="168">
        <v>1478.93</v>
      </c>
      <c r="K33" s="168">
        <f t="shared" ref="K33:K41" si="7">ROUND(E33*J33,2)</f>
        <v>8873.58</v>
      </c>
      <c r="L33" s="168">
        <v>21</v>
      </c>
      <c r="M33" s="168">
        <f t="shared" ref="M33:M41" si="8">G33*(1+L33/100)</f>
        <v>10948.08</v>
      </c>
      <c r="N33" s="161">
        <v>2.4639999999999999E-2</v>
      </c>
      <c r="O33" s="161">
        <f t="shared" ref="O33:O41" si="9">ROUND(E33*N33,5)</f>
        <v>0.14784</v>
      </c>
      <c r="P33" s="161">
        <v>0</v>
      </c>
      <c r="Q33" s="161">
        <f t="shared" ref="Q33:Q41" si="10">ROUND(E33*P33,5)</f>
        <v>0</v>
      </c>
      <c r="R33" s="161"/>
      <c r="S33" s="161"/>
      <c r="T33" s="162">
        <v>2.19</v>
      </c>
      <c r="U33" s="161">
        <f t="shared" ref="U33:U41" si="11">ROUND(E33*T33,2)</f>
        <v>13.14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105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25</v>
      </c>
      <c r="B34" s="158" t="s">
        <v>350</v>
      </c>
      <c r="C34" s="185" t="s">
        <v>351</v>
      </c>
      <c r="D34" s="160" t="s">
        <v>194</v>
      </c>
      <c r="E34" s="166">
        <v>6</v>
      </c>
      <c r="F34" s="168">
        <v>1882</v>
      </c>
      <c r="G34" s="168">
        <v>11292</v>
      </c>
      <c r="H34" s="168">
        <v>1882</v>
      </c>
      <c r="I34" s="168">
        <f t="shared" si="6"/>
        <v>11292</v>
      </c>
      <c r="J34" s="168">
        <v>0</v>
      </c>
      <c r="K34" s="168">
        <f t="shared" si="7"/>
        <v>0</v>
      </c>
      <c r="L34" s="168">
        <v>21</v>
      </c>
      <c r="M34" s="168">
        <f t="shared" si="8"/>
        <v>13663.32</v>
      </c>
      <c r="N34" s="161">
        <v>0.74</v>
      </c>
      <c r="O34" s="161">
        <f t="shared" si="9"/>
        <v>4.4400000000000004</v>
      </c>
      <c r="P34" s="161">
        <v>0</v>
      </c>
      <c r="Q34" s="161">
        <f t="shared" si="10"/>
        <v>0</v>
      </c>
      <c r="R34" s="161"/>
      <c r="S34" s="161"/>
      <c r="T34" s="162">
        <v>0</v>
      </c>
      <c r="U34" s="161">
        <f t="shared" si="11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163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26</v>
      </c>
      <c r="B35" s="158" t="s">
        <v>352</v>
      </c>
      <c r="C35" s="185" t="s">
        <v>353</v>
      </c>
      <c r="D35" s="160" t="s">
        <v>194</v>
      </c>
      <c r="E35" s="166">
        <v>1</v>
      </c>
      <c r="F35" s="168">
        <v>881</v>
      </c>
      <c r="G35" s="168">
        <v>881</v>
      </c>
      <c r="H35" s="168">
        <v>881</v>
      </c>
      <c r="I35" s="168">
        <f t="shared" si="6"/>
        <v>881</v>
      </c>
      <c r="J35" s="168">
        <v>0</v>
      </c>
      <c r="K35" s="168">
        <f t="shared" si="7"/>
        <v>0</v>
      </c>
      <c r="L35" s="168">
        <v>21</v>
      </c>
      <c r="M35" s="168">
        <f t="shared" si="8"/>
        <v>1066.01</v>
      </c>
      <c r="N35" s="161">
        <v>0.24</v>
      </c>
      <c r="O35" s="161">
        <f t="shared" si="9"/>
        <v>0.24</v>
      </c>
      <c r="P35" s="161">
        <v>0</v>
      </c>
      <c r="Q35" s="161">
        <f t="shared" si="10"/>
        <v>0</v>
      </c>
      <c r="R35" s="161"/>
      <c r="S35" s="161"/>
      <c r="T35" s="162">
        <v>0</v>
      </c>
      <c r="U35" s="161">
        <f t="shared" si="11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163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2">
        <v>27</v>
      </c>
      <c r="B36" s="158" t="s">
        <v>354</v>
      </c>
      <c r="C36" s="185" t="s">
        <v>355</v>
      </c>
      <c r="D36" s="160" t="s">
        <v>100</v>
      </c>
      <c r="E36" s="166">
        <v>5.25</v>
      </c>
      <c r="F36" s="168">
        <v>1040</v>
      </c>
      <c r="G36" s="168">
        <v>5460</v>
      </c>
      <c r="H36" s="168">
        <v>672.98</v>
      </c>
      <c r="I36" s="168">
        <f t="shared" si="6"/>
        <v>3533.15</v>
      </c>
      <c r="J36" s="168">
        <v>367.02</v>
      </c>
      <c r="K36" s="168">
        <f t="shared" si="7"/>
        <v>1926.86</v>
      </c>
      <c r="L36" s="168">
        <v>21</v>
      </c>
      <c r="M36" s="168">
        <f t="shared" si="8"/>
        <v>6606.5999999999995</v>
      </c>
      <c r="N36" s="161">
        <v>1.7816399999999999</v>
      </c>
      <c r="O36" s="161">
        <f t="shared" si="9"/>
        <v>9.3536099999999998</v>
      </c>
      <c r="P36" s="161">
        <v>0</v>
      </c>
      <c r="Q36" s="161">
        <f t="shared" si="10"/>
        <v>0</v>
      </c>
      <c r="R36" s="161"/>
      <c r="S36" s="161"/>
      <c r="T36" s="162">
        <v>1.085</v>
      </c>
      <c r="U36" s="161">
        <f t="shared" si="11"/>
        <v>5.7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105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>
        <v>28</v>
      </c>
      <c r="B37" s="158" t="s">
        <v>356</v>
      </c>
      <c r="C37" s="185" t="s">
        <v>357</v>
      </c>
      <c r="D37" s="160" t="s">
        <v>104</v>
      </c>
      <c r="E37" s="166">
        <v>52.5</v>
      </c>
      <c r="F37" s="168">
        <v>89.6</v>
      </c>
      <c r="G37" s="168">
        <v>4704</v>
      </c>
      <c r="H37" s="168">
        <v>30.55</v>
      </c>
      <c r="I37" s="168">
        <f t="shared" si="6"/>
        <v>1603.88</v>
      </c>
      <c r="J37" s="168">
        <v>59.05</v>
      </c>
      <c r="K37" s="168">
        <f t="shared" si="7"/>
        <v>3100.13</v>
      </c>
      <c r="L37" s="168">
        <v>21</v>
      </c>
      <c r="M37" s="168">
        <f t="shared" si="8"/>
        <v>5691.84</v>
      </c>
      <c r="N37" s="161">
        <v>5.0000000000000001E-4</v>
      </c>
      <c r="O37" s="161">
        <f t="shared" si="9"/>
        <v>2.6249999999999999E-2</v>
      </c>
      <c r="P37" s="161">
        <v>0</v>
      </c>
      <c r="Q37" s="161">
        <f t="shared" si="10"/>
        <v>0</v>
      </c>
      <c r="R37" s="161"/>
      <c r="S37" s="161"/>
      <c r="T37" s="162">
        <v>9.4E-2</v>
      </c>
      <c r="U37" s="161">
        <f t="shared" si="11"/>
        <v>4.9400000000000004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105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29</v>
      </c>
      <c r="B38" s="158" t="s">
        <v>358</v>
      </c>
      <c r="C38" s="185" t="s">
        <v>359</v>
      </c>
      <c r="D38" s="160" t="s">
        <v>100</v>
      </c>
      <c r="E38" s="166">
        <v>117.72</v>
      </c>
      <c r="F38" s="168">
        <v>2320</v>
      </c>
      <c r="G38" s="168">
        <v>273110.40000000002</v>
      </c>
      <c r="H38" s="168">
        <v>2114.4899999999998</v>
      </c>
      <c r="I38" s="168">
        <f t="shared" si="6"/>
        <v>248917.76000000001</v>
      </c>
      <c r="J38" s="168">
        <v>205.51000000000022</v>
      </c>
      <c r="K38" s="168">
        <f t="shared" si="7"/>
        <v>24192.639999999999</v>
      </c>
      <c r="L38" s="168">
        <v>21</v>
      </c>
      <c r="M38" s="168">
        <f t="shared" si="8"/>
        <v>330463.58400000003</v>
      </c>
      <c r="N38" s="161">
        <v>2.5249999999999999</v>
      </c>
      <c r="O38" s="161">
        <f t="shared" si="9"/>
        <v>297.24299999999999</v>
      </c>
      <c r="P38" s="161">
        <v>0</v>
      </c>
      <c r="Q38" s="161">
        <f t="shared" si="10"/>
        <v>0</v>
      </c>
      <c r="R38" s="161"/>
      <c r="S38" s="161"/>
      <c r="T38" s="162">
        <v>0.47699999999999998</v>
      </c>
      <c r="U38" s="161">
        <f t="shared" si="11"/>
        <v>56.15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105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2.5" outlineLevel="1" x14ac:dyDescent="0.2">
      <c r="A39" s="152">
        <v>30</v>
      </c>
      <c r="B39" s="158" t="s">
        <v>360</v>
      </c>
      <c r="C39" s="185" t="s">
        <v>361</v>
      </c>
      <c r="D39" s="160" t="s">
        <v>104</v>
      </c>
      <c r="E39" s="166">
        <v>32.4</v>
      </c>
      <c r="F39" s="168">
        <v>305</v>
      </c>
      <c r="G39" s="168">
        <v>9882</v>
      </c>
      <c r="H39" s="168">
        <v>128.43</v>
      </c>
      <c r="I39" s="168">
        <f t="shared" si="6"/>
        <v>4161.13</v>
      </c>
      <c r="J39" s="168">
        <v>176.57</v>
      </c>
      <c r="K39" s="168">
        <f t="shared" si="7"/>
        <v>5720.87</v>
      </c>
      <c r="L39" s="168">
        <v>21</v>
      </c>
      <c r="M39" s="168">
        <f t="shared" si="8"/>
        <v>11957.22</v>
      </c>
      <c r="N39" s="161">
        <v>1.106E-2</v>
      </c>
      <c r="O39" s="161">
        <f t="shared" si="9"/>
        <v>0.35833999999999999</v>
      </c>
      <c r="P39" s="161">
        <v>0</v>
      </c>
      <c r="Q39" s="161">
        <f t="shared" si="10"/>
        <v>0</v>
      </c>
      <c r="R39" s="161"/>
      <c r="S39" s="161"/>
      <c r="T39" s="162">
        <v>0.57499999999999996</v>
      </c>
      <c r="U39" s="161">
        <f t="shared" si="11"/>
        <v>18.63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105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>
        <v>31</v>
      </c>
      <c r="B40" s="158" t="s">
        <v>362</v>
      </c>
      <c r="C40" s="185" t="s">
        <v>363</v>
      </c>
      <c r="D40" s="160" t="s">
        <v>100</v>
      </c>
      <c r="E40" s="166">
        <v>5.7809999999999997</v>
      </c>
      <c r="F40" s="168">
        <v>2320</v>
      </c>
      <c r="G40" s="168">
        <v>13411.92</v>
      </c>
      <c r="H40" s="168">
        <v>2114.4899999999998</v>
      </c>
      <c r="I40" s="168">
        <f t="shared" si="6"/>
        <v>12223.87</v>
      </c>
      <c r="J40" s="168">
        <v>205.51000000000022</v>
      </c>
      <c r="K40" s="168">
        <f t="shared" si="7"/>
        <v>1188.05</v>
      </c>
      <c r="L40" s="168">
        <v>21</v>
      </c>
      <c r="M40" s="168">
        <f t="shared" si="8"/>
        <v>16228.423199999999</v>
      </c>
      <c r="N40" s="161">
        <v>2.5249999999999999</v>
      </c>
      <c r="O40" s="161">
        <f t="shared" si="9"/>
        <v>14.59703</v>
      </c>
      <c r="P40" s="161">
        <v>0</v>
      </c>
      <c r="Q40" s="161">
        <f t="shared" si="10"/>
        <v>0</v>
      </c>
      <c r="R40" s="161"/>
      <c r="S40" s="161"/>
      <c r="T40" s="162">
        <v>0.47699999999999998</v>
      </c>
      <c r="U40" s="161">
        <f t="shared" si="11"/>
        <v>2.76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105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52">
        <v>32</v>
      </c>
      <c r="B41" s="158" t="s">
        <v>364</v>
      </c>
      <c r="C41" s="185" t="s">
        <v>365</v>
      </c>
      <c r="D41" s="160" t="s">
        <v>100</v>
      </c>
      <c r="E41" s="166">
        <v>3.8540000000000001</v>
      </c>
      <c r="F41" s="168">
        <v>2315</v>
      </c>
      <c r="G41" s="168">
        <v>8922.01</v>
      </c>
      <c r="H41" s="168">
        <v>2109.14</v>
      </c>
      <c r="I41" s="168">
        <f t="shared" si="6"/>
        <v>8128.63</v>
      </c>
      <c r="J41" s="168">
        <v>205.86000000000013</v>
      </c>
      <c r="K41" s="168">
        <f t="shared" si="7"/>
        <v>793.38</v>
      </c>
      <c r="L41" s="168">
        <v>21</v>
      </c>
      <c r="M41" s="168">
        <f t="shared" si="8"/>
        <v>10795.632100000001</v>
      </c>
      <c r="N41" s="161">
        <v>2.5249999999999999</v>
      </c>
      <c r="O41" s="161">
        <f t="shared" si="9"/>
        <v>9.7313500000000008</v>
      </c>
      <c r="P41" s="161">
        <v>0</v>
      </c>
      <c r="Q41" s="161">
        <f t="shared" si="10"/>
        <v>0</v>
      </c>
      <c r="R41" s="161"/>
      <c r="S41" s="161"/>
      <c r="T41" s="162">
        <v>0.48</v>
      </c>
      <c r="U41" s="161">
        <f t="shared" si="11"/>
        <v>1.85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105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53" t="s">
        <v>96</v>
      </c>
      <c r="B42" s="159" t="s">
        <v>366</v>
      </c>
      <c r="C42" s="186" t="s">
        <v>367</v>
      </c>
      <c r="D42" s="163"/>
      <c r="E42" s="167"/>
      <c r="F42" s="169"/>
      <c r="G42" s="169">
        <f>SUMIF(AE43:AE50,"&lt;&gt;NOR",G43:G50)</f>
        <v>263054.90000000002</v>
      </c>
      <c r="H42" s="169"/>
      <c r="I42" s="169">
        <f>SUM(I43:I50)</f>
        <v>211457.26000000004</v>
      </c>
      <c r="J42" s="169"/>
      <c r="K42" s="169">
        <f>SUM(K43:K50)</f>
        <v>51597.639999999992</v>
      </c>
      <c r="L42" s="169"/>
      <c r="M42" s="169">
        <f>SUM(M43:M50)</f>
        <v>318296.429</v>
      </c>
      <c r="N42" s="164"/>
      <c r="O42" s="164">
        <f>SUM(O43:O50)</f>
        <v>195.44943999999998</v>
      </c>
      <c r="P42" s="164"/>
      <c r="Q42" s="164">
        <f>SUM(Q43:Q50)</f>
        <v>0</v>
      </c>
      <c r="R42" s="164"/>
      <c r="S42" s="164"/>
      <c r="T42" s="165"/>
      <c r="U42" s="164">
        <f>SUM(U43:U50)</f>
        <v>184.9</v>
      </c>
      <c r="AE42" t="s">
        <v>97</v>
      </c>
    </row>
    <row r="43" spans="1:60" ht="22.5" outlineLevel="1" x14ac:dyDescent="0.2">
      <c r="A43" s="152">
        <v>33</v>
      </c>
      <c r="B43" s="158" t="s">
        <v>368</v>
      </c>
      <c r="C43" s="185" t="s">
        <v>369</v>
      </c>
      <c r="D43" s="160" t="s">
        <v>100</v>
      </c>
      <c r="E43" s="166">
        <v>0.17</v>
      </c>
      <c r="F43" s="168">
        <v>2915</v>
      </c>
      <c r="G43" s="168">
        <v>495.55</v>
      </c>
      <c r="H43" s="168">
        <v>2297.62</v>
      </c>
      <c r="I43" s="168">
        <f t="shared" ref="I43:I50" si="12">ROUND(E43*H43,2)</f>
        <v>390.6</v>
      </c>
      <c r="J43" s="168">
        <v>617.38000000000011</v>
      </c>
      <c r="K43" s="168">
        <f t="shared" ref="K43:K50" si="13">ROUND(E43*J43,2)</f>
        <v>104.95</v>
      </c>
      <c r="L43" s="168">
        <v>21</v>
      </c>
      <c r="M43" s="168">
        <f t="shared" ref="M43:M50" si="14">G43*(1+L43/100)</f>
        <v>599.6155</v>
      </c>
      <c r="N43" s="161">
        <v>2.6125600000000002</v>
      </c>
      <c r="O43" s="161">
        <f t="shared" ref="O43:O50" si="15">ROUND(E43*N43,5)</f>
        <v>0.44413999999999998</v>
      </c>
      <c r="P43" s="161">
        <v>0</v>
      </c>
      <c r="Q43" s="161">
        <f t="shared" ref="Q43:Q50" si="16">ROUND(E43*P43,5)</f>
        <v>0</v>
      </c>
      <c r="R43" s="161"/>
      <c r="S43" s="161"/>
      <c r="T43" s="162">
        <v>3.0670000000000002</v>
      </c>
      <c r="U43" s="161">
        <f t="shared" ref="U43:U50" si="17">ROUND(E43*T43,2)</f>
        <v>0.52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105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2.5" outlineLevel="1" x14ac:dyDescent="0.2">
      <c r="A44" s="152">
        <v>34</v>
      </c>
      <c r="B44" s="158" t="s">
        <v>370</v>
      </c>
      <c r="C44" s="185" t="s">
        <v>371</v>
      </c>
      <c r="D44" s="160" t="s">
        <v>100</v>
      </c>
      <c r="E44" s="166">
        <v>12.555</v>
      </c>
      <c r="F44" s="168">
        <v>2945</v>
      </c>
      <c r="G44" s="168">
        <v>36974.480000000003</v>
      </c>
      <c r="H44" s="168">
        <v>2443.3200000000002</v>
      </c>
      <c r="I44" s="168">
        <f t="shared" si="12"/>
        <v>30675.88</v>
      </c>
      <c r="J44" s="168">
        <v>501.67999999999984</v>
      </c>
      <c r="K44" s="168">
        <f t="shared" si="13"/>
        <v>6298.59</v>
      </c>
      <c r="L44" s="168">
        <v>21</v>
      </c>
      <c r="M44" s="168">
        <f t="shared" si="14"/>
        <v>44739.120800000004</v>
      </c>
      <c r="N44" s="161">
        <v>2.59138</v>
      </c>
      <c r="O44" s="161">
        <f t="shared" si="15"/>
        <v>32.534779999999998</v>
      </c>
      <c r="P44" s="161">
        <v>0</v>
      </c>
      <c r="Q44" s="161">
        <f t="shared" si="16"/>
        <v>0</v>
      </c>
      <c r="R44" s="161"/>
      <c r="S44" s="161"/>
      <c r="T44" s="162">
        <v>2.0470000000000002</v>
      </c>
      <c r="U44" s="161">
        <f t="shared" si="17"/>
        <v>25.7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105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52">
        <v>35</v>
      </c>
      <c r="B45" s="158" t="s">
        <v>372</v>
      </c>
      <c r="C45" s="185" t="s">
        <v>373</v>
      </c>
      <c r="D45" s="160" t="s">
        <v>100</v>
      </c>
      <c r="E45" s="166">
        <v>51.424999999999997</v>
      </c>
      <c r="F45" s="168">
        <v>2370</v>
      </c>
      <c r="G45" s="168">
        <v>121877.25</v>
      </c>
      <c r="H45" s="168">
        <v>2089.67</v>
      </c>
      <c r="I45" s="168">
        <f t="shared" si="12"/>
        <v>107461.28</v>
      </c>
      <c r="J45" s="168">
        <v>280.32999999999993</v>
      </c>
      <c r="K45" s="168">
        <f t="shared" si="13"/>
        <v>14415.97</v>
      </c>
      <c r="L45" s="168">
        <v>21</v>
      </c>
      <c r="M45" s="168">
        <f t="shared" si="14"/>
        <v>147471.4725</v>
      </c>
      <c r="N45" s="161">
        <v>2.5876800000000002</v>
      </c>
      <c r="O45" s="161">
        <f t="shared" si="15"/>
        <v>133.07144</v>
      </c>
      <c r="P45" s="161">
        <v>0</v>
      </c>
      <c r="Q45" s="161">
        <f t="shared" si="16"/>
        <v>0</v>
      </c>
      <c r="R45" s="161"/>
      <c r="S45" s="161"/>
      <c r="T45" s="162">
        <v>1.125</v>
      </c>
      <c r="U45" s="161">
        <f t="shared" si="17"/>
        <v>57.85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105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36</v>
      </c>
      <c r="B46" s="158" t="s">
        <v>374</v>
      </c>
      <c r="C46" s="185" t="s">
        <v>375</v>
      </c>
      <c r="D46" s="160" t="s">
        <v>104</v>
      </c>
      <c r="E46" s="166">
        <v>76.045000000000002</v>
      </c>
      <c r="F46" s="168">
        <v>1136</v>
      </c>
      <c r="G46" s="168">
        <v>86387.12</v>
      </c>
      <c r="H46" s="168">
        <v>800.94</v>
      </c>
      <c r="I46" s="168">
        <f t="shared" si="12"/>
        <v>60907.48</v>
      </c>
      <c r="J46" s="168">
        <v>335.05999999999995</v>
      </c>
      <c r="K46" s="168">
        <f t="shared" si="13"/>
        <v>25479.64</v>
      </c>
      <c r="L46" s="168">
        <v>21</v>
      </c>
      <c r="M46" s="168">
        <f t="shared" si="14"/>
        <v>104528.41519999999</v>
      </c>
      <c r="N46" s="161">
        <v>0.33984999999999999</v>
      </c>
      <c r="O46" s="161">
        <f t="shared" si="15"/>
        <v>25.843889999999998</v>
      </c>
      <c r="P46" s="161">
        <v>0</v>
      </c>
      <c r="Q46" s="161">
        <f t="shared" si="16"/>
        <v>0</v>
      </c>
      <c r="R46" s="161"/>
      <c r="S46" s="161"/>
      <c r="T46" s="162">
        <v>1.1124000000000001</v>
      </c>
      <c r="U46" s="161">
        <f t="shared" si="17"/>
        <v>84.59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105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37</v>
      </c>
      <c r="B47" s="158" t="s">
        <v>376</v>
      </c>
      <c r="C47" s="185" t="s">
        <v>377</v>
      </c>
      <c r="D47" s="160" t="s">
        <v>104</v>
      </c>
      <c r="E47" s="166">
        <v>25.5</v>
      </c>
      <c r="F47" s="168">
        <v>503</v>
      </c>
      <c r="G47" s="168">
        <v>12826.5</v>
      </c>
      <c r="H47" s="168">
        <v>329.37</v>
      </c>
      <c r="I47" s="168">
        <f t="shared" si="12"/>
        <v>8398.94</v>
      </c>
      <c r="J47" s="168">
        <v>173.63</v>
      </c>
      <c r="K47" s="168">
        <f t="shared" si="13"/>
        <v>4427.57</v>
      </c>
      <c r="L47" s="168">
        <v>21</v>
      </c>
      <c r="M47" s="168">
        <f t="shared" si="14"/>
        <v>15520.064999999999</v>
      </c>
      <c r="N47" s="161">
        <v>0.11666</v>
      </c>
      <c r="O47" s="161">
        <f t="shared" si="15"/>
        <v>2.9748299999999999</v>
      </c>
      <c r="P47" s="161">
        <v>0</v>
      </c>
      <c r="Q47" s="161">
        <f t="shared" si="16"/>
        <v>0</v>
      </c>
      <c r="R47" s="161"/>
      <c r="S47" s="161"/>
      <c r="T47" s="162">
        <v>0.52200000000000002</v>
      </c>
      <c r="U47" s="161">
        <f t="shared" si="17"/>
        <v>13.31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105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>
        <v>38</v>
      </c>
      <c r="B48" s="158" t="s">
        <v>378</v>
      </c>
      <c r="C48" s="185" t="s">
        <v>379</v>
      </c>
      <c r="D48" s="160" t="s">
        <v>194</v>
      </c>
      <c r="E48" s="166">
        <v>4</v>
      </c>
      <c r="F48" s="168">
        <v>656</v>
      </c>
      <c r="G48" s="168">
        <v>2624</v>
      </c>
      <c r="H48" s="168">
        <v>552.04</v>
      </c>
      <c r="I48" s="168">
        <f t="shared" si="12"/>
        <v>2208.16</v>
      </c>
      <c r="J48" s="168">
        <v>103.96000000000004</v>
      </c>
      <c r="K48" s="168">
        <f t="shared" si="13"/>
        <v>415.84</v>
      </c>
      <c r="L48" s="168">
        <v>21</v>
      </c>
      <c r="M48" s="168">
        <f t="shared" si="14"/>
        <v>3175.04</v>
      </c>
      <c r="N48" s="161">
        <v>8.1059999999999993E-2</v>
      </c>
      <c r="O48" s="161">
        <f t="shared" si="15"/>
        <v>0.32423999999999997</v>
      </c>
      <c r="P48" s="161">
        <v>0</v>
      </c>
      <c r="Q48" s="161">
        <f t="shared" si="16"/>
        <v>0</v>
      </c>
      <c r="R48" s="161"/>
      <c r="S48" s="161"/>
      <c r="T48" s="162">
        <v>0.35</v>
      </c>
      <c r="U48" s="161">
        <f t="shared" si="17"/>
        <v>1.4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105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39</v>
      </c>
      <c r="B49" s="158" t="s">
        <v>380</v>
      </c>
      <c r="C49" s="185" t="s">
        <v>381</v>
      </c>
      <c r="D49" s="160" t="s">
        <v>194</v>
      </c>
      <c r="E49" s="166">
        <v>4</v>
      </c>
      <c r="F49" s="168">
        <v>373</v>
      </c>
      <c r="G49" s="168">
        <v>1492</v>
      </c>
      <c r="H49" s="168">
        <v>295.68</v>
      </c>
      <c r="I49" s="168">
        <f t="shared" si="12"/>
        <v>1182.72</v>
      </c>
      <c r="J49" s="168">
        <v>77.319999999999993</v>
      </c>
      <c r="K49" s="168">
        <f t="shared" si="13"/>
        <v>309.27999999999997</v>
      </c>
      <c r="L49" s="168">
        <v>21</v>
      </c>
      <c r="M49" s="168">
        <f t="shared" si="14"/>
        <v>1805.32</v>
      </c>
      <c r="N49" s="161">
        <v>5.4219999999999997E-2</v>
      </c>
      <c r="O49" s="161">
        <f t="shared" si="15"/>
        <v>0.21687999999999999</v>
      </c>
      <c r="P49" s="161">
        <v>0</v>
      </c>
      <c r="Q49" s="161">
        <f t="shared" si="16"/>
        <v>0</v>
      </c>
      <c r="R49" s="161"/>
      <c r="S49" s="161"/>
      <c r="T49" s="162">
        <v>0.26</v>
      </c>
      <c r="U49" s="161">
        <f t="shared" si="17"/>
        <v>1.04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105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40</v>
      </c>
      <c r="B50" s="158" t="s">
        <v>382</v>
      </c>
      <c r="C50" s="185" t="s">
        <v>383</v>
      </c>
      <c r="D50" s="160" t="s">
        <v>194</v>
      </c>
      <c r="E50" s="166">
        <v>2</v>
      </c>
      <c r="F50" s="168">
        <v>189</v>
      </c>
      <c r="G50" s="168">
        <v>378</v>
      </c>
      <c r="H50" s="168">
        <v>116.1</v>
      </c>
      <c r="I50" s="168">
        <f t="shared" si="12"/>
        <v>232.2</v>
      </c>
      <c r="J50" s="168">
        <v>72.900000000000006</v>
      </c>
      <c r="K50" s="168">
        <f t="shared" si="13"/>
        <v>145.80000000000001</v>
      </c>
      <c r="L50" s="168">
        <v>21</v>
      </c>
      <c r="M50" s="168">
        <f t="shared" si="14"/>
        <v>457.38</v>
      </c>
      <c r="N50" s="161">
        <v>1.9619999999999999E-2</v>
      </c>
      <c r="O50" s="161">
        <f t="shared" si="15"/>
        <v>3.9239999999999997E-2</v>
      </c>
      <c r="P50" s="161">
        <v>0</v>
      </c>
      <c r="Q50" s="161">
        <f t="shared" si="16"/>
        <v>0</v>
      </c>
      <c r="R50" s="161"/>
      <c r="S50" s="161"/>
      <c r="T50" s="162">
        <v>0.245</v>
      </c>
      <c r="U50" s="161">
        <f t="shared" si="17"/>
        <v>0.49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105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x14ac:dyDescent="0.2">
      <c r="A51" s="153" t="s">
        <v>96</v>
      </c>
      <c r="B51" s="159" t="s">
        <v>53</v>
      </c>
      <c r="C51" s="186" t="s">
        <v>54</v>
      </c>
      <c r="D51" s="163"/>
      <c r="E51" s="167"/>
      <c r="F51" s="169"/>
      <c r="G51" s="169">
        <f>SUMIF(AE52:AE61,"&lt;&gt;NOR",G52:G61)</f>
        <v>190339.15</v>
      </c>
      <c r="H51" s="169"/>
      <c r="I51" s="169">
        <f>SUM(I52:I61)</f>
        <v>125608.63000000002</v>
      </c>
      <c r="J51" s="169"/>
      <c r="K51" s="169">
        <f>SUM(K52:K61)</f>
        <v>64730.520000000011</v>
      </c>
      <c r="L51" s="169"/>
      <c r="M51" s="169">
        <f>SUM(M52:M61)</f>
        <v>230310.37149999998</v>
      </c>
      <c r="N51" s="164"/>
      <c r="O51" s="164">
        <f>SUM(O52:O61)</f>
        <v>243.47140000000002</v>
      </c>
      <c r="P51" s="164"/>
      <c r="Q51" s="164">
        <f>SUM(Q52:Q61)</f>
        <v>0</v>
      </c>
      <c r="R51" s="164"/>
      <c r="S51" s="164"/>
      <c r="T51" s="165"/>
      <c r="U51" s="164">
        <f>SUM(U52:U61)</f>
        <v>247.92000000000004</v>
      </c>
      <c r="AE51" t="s">
        <v>97</v>
      </c>
    </row>
    <row r="52" spans="1:60" ht="22.5" outlineLevel="1" x14ac:dyDescent="0.2">
      <c r="A52" s="152">
        <v>41</v>
      </c>
      <c r="B52" s="158" t="s">
        <v>384</v>
      </c>
      <c r="C52" s="185" t="s">
        <v>385</v>
      </c>
      <c r="D52" s="160" t="s">
        <v>104</v>
      </c>
      <c r="E52" s="166">
        <v>1.1200000000000001</v>
      </c>
      <c r="F52" s="168">
        <v>1094</v>
      </c>
      <c r="G52" s="168">
        <v>1225.28</v>
      </c>
      <c r="H52" s="168">
        <v>764.07</v>
      </c>
      <c r="I52" s="168">
        <f t="shared" ref="I52:I61" si="18">ROUND(E52*H52,2)</f>
        <v>855.76</v>
      </c>
      <c r="J52" s="168">
        <v>329.92999999999995</v>
      </c>
      <c r="K52" s="168">
        <f t="shared" ref="K52:K61" si="19">ROUND(E52*J52,2)</f>
        <v>369.52</v>
      </c>
      <c r="L52" s="168">
        <v>21</v>
      </c>
      <c r="M52" s="168">
        <f t="shared" ref="M52:M61" si="20">G52*(1+L52/100)</f>
        <v>1482.5888</v>
      </c>
      <c r="N52" s="161">
        <v>0.7419</v>
      </c>
      <c r="O52" s="161">
        <f t="shared" ref="O52:O61" si="21">ROUND(E52*N52,5)</f>
        <v>0.83092999999999995</v>
      </c>
      <c r="P52" s="161">
        <v>0</v>
      </c>
      <c r="Q52" s="161">
        <f t="shared" ref="Q52:Q61" si="22">ROUND(E52*P52,5)</f>
        <v>0</v>
      </c>
      <c r="R52" s="161"/>
      <c r="S52" s="161"/>
      <c r="T52" s="162">
        <v>1.1910000000000001</v>
      </c>
      <c r="U52" s="161">
        <f t="shared" ref="U52:U61" si="23">ROUND(E52*T52,2)</f>
        <v>1.33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105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>
        <v>42</v>
      </c>
      <c r="B53" s="158" t="s">
        <v>168</v>
      </c>
      <c r="C53" s="185" t="s">
        <v>386</v>
      </c>
      <c r="D53" s="160" t="s">
        <v>100</v>
      </c>
      <c r="E53" s="166">
        <v>99.126000000000005</v>
      </c>
      <c r="F53" s="168">
        <v>852</v>
      </c>
      <c r="G53" s="168">
        <v>84455.35</v>
      </c>
      <c r="H53" s="168">
        <v>553.76</v>
      </c>
      <c r="I53" s="168">
        <f t="shared" si="18"/>
        <v>54892.01</v>
      </c>
      <c r="J53" s="168">
        <v>298.24</v>
      </c>
      <c r="K53" s="168">
        <f t="shared" si="19"/>
        <v>29563.34</v>
      </c>
      <c r="L53" s="168">
        <v>21</v>
      </c>
      <c r="M53" s="168">
        <f t="shared" si="20"/>
        <v>102190.97350000001</v>
      </c>
      <c r="N53" s="161">
        <v>1.8907700000000001</v>
      </c>
      <c r="O53" s="161">
        <f t="shared" si="21"/>
        <v>187.42447000000001</v>
      </c>
      <c r="P53" s="161">
        <v>0</v>
      </c>
      <c r="Q53" s="161">
        <f t="shared" si="22"/>
        <v>0</v>
      </c>
      <c r="R53" s="161"/>
      <c r="S53" s="161"/>
      <c r="T53" s="162">
        <v>1.3169999999999999</v>
      </c>
      <c r="U53" s="161">
        <f t="shared" si="23"/>
        <v>130.55000000000001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105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2">
        <v>43</v>
      </c>
      <c r="B54" s="158" t="s">
        <v>387</v>
      </c>
      <c r="C54" s="185" t="s">
        <v>388</v>
      </c>
      <c r="D54" s="160" t="s">
        <v>100</v>
      </c>
      <c r="E54" s="166">
        <v>2.625</v>
      </c>
      <c r="F54" s="168">
        <v>2245</v>
      </c>
      <c r="G54" s="168">
        <v>5893.13</v>
      </c>
      <c r="H54" s="168">
        <v>1845.92</v>
      </c>
      <c r="I54" s="168">
        <f t="shared" si="18"/>
        <v>4845.54</v>
      </c>
      <c r="J54" s="168">
        <v>399.07999999999993</v>
      </c>
      <c r="K54" s="168">
        <f t="shared" si="19"/>
        <v>1047.5899999999999</v>
      </c>
      <c r="L54" s="168">
        <v>21</v>
      </c>
      <c r="M54" s="168">
        <f t="shared" si="20"/>
        <v>7130.6872999999996</v>
      </c>
      <c r="N54" s="161">
        <v>2.5</v>
      </c>
      <c r="O54" s="161">
        <f t="shared" si="21"/>
        <v>6.5625</v>
      </c>
      <c r="P54" s="161">
        <v>0</v>
      </c>
      <c r="Q54" s="161">
        <f t="shared" si="22"/>
        <v>0</v>
      </c>
      <c r="R54" s="161"/>
      <c r="S54" s="161"/>
      <c r="T54" s="162">
        <v>1.4490000000000001</v>
      </c>
      <c r="U54" s="161">
        <f t="shared" si="23"/>
        <v>3.8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105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52">
        <v>44</v>
      </c>
      <c r="B55" s="158" t="s">
        <v>389</v>
      </c>
      <c r="C55" s="185" t="s">
        <v>390</v>
      </c>
      <c r="D55" s="160" t="s">
        <v>100</v>
      </c>
      <c r="E55" s="166">
        <v>13.125</v>
      </c>
      <c r="F55" s="168">
        <v>2345</v>
      </c>
      <c r="G55" s="168">
        <v>30778.13</v>
      </c>
      <c r="H55" s="168">
        <v>1945.92</v>
      </c>
      <c r="I55" s="168">
        <f t="shared" si="18"/>
        <v>25540.2</v>
      </c>
      <c r="J55" s="168">
        <v>399.07999999999993</v>
      </c>
      <c r="K55" s="168">
        <f t="shared" si="19"/>
        <v>5237.93</v>
      </c>
      <c r="L55" s="168">
        <v>21</v>
      </c>
      <c r="M55" s="168">
        <f t="shared" si="20"/>
        <v>37241.537300000004</v>
      </c>
      <c r="N55" s="161">
        <v>2.5</v>
      </c>
      <c r="O55" s="161">
        <f t="shared" si="21"/>
        <v>32.8125</v>
      </c>
      <c r="P55" s="161">
        <v>0</v>
      </c>
      <c r="Q55" s="161">
        <f t="shared" si="22"/>
        <v>0</v>
      </c>
      <c r="R55" s="161"/>
      <c r="S55" s="161"/>
      <c r="T55" s="162">
        <v>1.4490000000000001</v>
      </c>
      <c r="U55" s="161">
        <f t="shared" si="23"/>
        <v>19.02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105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22.5" outlineLevel="1" x14ac:dyDescent="0.2">
      <c r="A56" s="152">
        <v>45</v>
      </c>
      <c r="B56" s="158" t="s">
        <v>391</v>
      </c>
      <c r="C56" s="185" t="s">
        <v>392</v>
      </c>
      <c r="D56" s="160" t="s">
        <v>122</v>
      </c>
      <c r="E56" s="166">
        <v>27</v>
      </c>
      <c r="F56" s="168">
        <v>438</v>
      </c>
      <c r="G56" s="168">
        <v>11826</v>
      </c>
      <c r="H56" s="168">
        <v>305.77999999999997</v>
      </c>
      <c r="I56" s="168">
        <f t="shared" si="18"/>
        <v>8256.06</v>
      </c>
      <c r="J56" s="168">
        <v>132.22000000000003</v>
      </c>
      <c r="K56" s="168">
        <f t="shared" si="19"/>
        <v>3569.94</v>
      </c>
      <c r="L56" s="168">
        <v>21</v>
      </c>
      <c r="M56" s="168">
        <f t="shared" si="20"/>
        <v>14309.46</v>
      </c>
      <c r="N56" s="161">
        <v>0.14212</v>
      </c>
      <c r="O56" s="161">
        <f t="shared" si="21"/>
        <v>3.83724</v>
      </c>
      <c r="P56" s="161">
        <v>0</v>
      </c>
      <c r="Q56" s="161">
        <f t="shared" si="22"/>
        <v>0</v>
      </c>
      <c r="R56" s="161"/>
      <c r="S56" s="161"/>
      <c r="T56" s="162">
        <v>0.39800999999999997</v>
      </c>
      <c r="U56" s="161">
        <f t="shared" si="23"/>
        <v>10.75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105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>
        <v>46</v>
      </c>
      <c r="B57" s="158" t="s">
        <v>393</v>
      </c>
      <c r="C57" s="185" t="s">
        <v>394</v>
      </c>
      <c r="D57" s="160" t="s">
        <v>122</v>
      </c>
      <c r="E57" s="166">
        <v>27</v>
      </c>
      <c r="F57" s="168">
        <v>375</v>
      </c>
      <c r="G57" s="168">
        <v>10125</v>
      </c>
      <c r="H57" s="168">
        <v>133.69</v>
      </c>
      <c r="I57" s="168">
        <f t="shared" si="18"/>
        <v>3609.63</v>
      </c>
      <c r="J57" s="168">
        <v>241.31</v>
      </c>
      <c r="K57" s="168">
        <f t="shared" si="19"/>
        <v>6515.37</v>
      </c>
      <c r="L57" s="168">
        <v>21</v>
      </c>
      <c r="M57" s="168">
        <f t="shared" si="20"/>
        <v>12251.25</v>
      </c>
      <c r="N57" s="161">
        <v>5.2420000000000001E-2</v>
      </c>
      <c r="O57" s="161">
        <f t="shared" si="21"/>
        <v>1.41534</v>
      </c>
      <c r="P57" s="161">
        <v>0</v>
      </c>
      <c r="Q57" s="161">
        <f t="shared" si="22"/>
        <v>0</v>
      </c>
      <c r="R57" s="161"/>
      <c r="S57" s="161"/>
      <c r="T57" s="162">
        <v>0.94</v>
      </c>
      <c r="U57" s="161">
        <f t="shared" si="23"/>
        <v>25.38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105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47</v>
      </c>
      <c r="B58" s="158" t="s">
        <v>395</v>
      </c>
      <c r="C58" s="185" t="s">
        <v>396</v>
      </c>
      <c r="D58" s="160" t="s">
        <v>122</v>
      </c>
      <c r="E58" s="166">
        <v>27</v>
      </c>
      <c r="F58" s="168">
        <v>74.7</v>
      </c>
      <c r="G58" s="168">
        <v>2016.9</v>
      </c>
      <c r="H58" s="168">
        <v>0</v>
      </c>
      <c r="I58" s="168">
        <f t="shared" si="18"/>
        <v>0</v>
      </c>
      <c r="J58" s="168">
        <v>74.7</v>
      </c>
      <c r="K58" s="168">
        <f t="shared" si="19"/>
        <v>2016.9</v>
      </c>
      <c r="L58" s="168">
        <v>21</v>
      </c>
      <c r="M58" s="168">
        <f t="shared" si="20"/>
        <v>2440.4490000000001</v>
      </c>
      <c r="N58" s="161">
        <v>0</v>
      </c>
      <c r="O58" s="161">
        <f t="shared" si="21"/>
        <v>0</v>
      </c>
      <c r="P58" s="161">
        <v>0</v>
      </c>
      <c r="Q58" s="161">
        <f t="shared" si="22"/>
        <v>0</v>
      </c>
      <c r="R58" s="161"/>
      <c r="S58" s="161"/>
      <c r="T58" s="162">
        <v>0.28999999999999998</v>
      </c>
      <c r="U58" s="161">
        <f t="shared" si="23"/>
        <v>7.83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105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48</v>
      </c>
      <c r="B59" s="158" t="s">
        <v>397</v>
      </c>
      <c r="C59" s="185" t="s">
        <v>398</v>
      </c>
      <c r="D59" s="160" t="s">
        <v>104</v>
      </c>
      <c r="E59" s="166">
        <v>30.8</v>
      </c>
      <c r="F59" s="168">
        <v>1309</v>
      </c>
      <c r="G59" s="168">
        <v>40317.199999999997</v>
      </c>
      <c r="H59" s="168">
        <v>852.15</v>
      </c>
      <c r="I59" s="168">
        <f t="shared" si="18"/>
        <v>26246.22</v>
      </c>
      <c r="J59" s="168">
        <v>456.85</v>
      </c>
      <c r="K59" s="168">
        <f t="shared" si="19"/>
        <v>14070.98</v>
      </c>
      <c r="L59" s="168">
        <v>21</v>
      </c>
      <c r="M59" s="168">
        <f t="shared" si="20"/>
        <v>48783.811999999998</v>
      </c>
      <c r="N59" s="161">
        <v>0.34164</v>
      </c>
      <c r="O59" s="161">
        <f t="shared" si="21"/>
        <v>10.52251</v>
      </c>
      <c r="P59" s="161">
        <v>0</v>
      </c>
      <c r="Q59" s="161">
        <f t="shared" si="22"/>
        <v>0</v>
      </c>
      <c r="R59" s="161"/>
      <c r="S59" s="161"/>
      <c r="T59" s="162">
        <v>1.32</v>
      </c>
      <c r="U59" s="161">
        <f t="shared" si="23"/>
        <v>40.659999999999997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105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49</v>
      </c>
      <c r="B60" s="158" t="s">
        <v>399</v>
      </c>
      <c r="C60" s="185" t="s">
        <v>400</v>
      </c>
      <c r="D60" s="160" t="s">
        <v>104</v>
      </c>
      <c r="E60" s="166">
        <v>30.8</v>
      </c>
      <c r="F60" s="168">
        <v>86.4</v>
      </c>
      <c r="G60" s="168">
        <v>2661.12</v>
      </c>
      <c r="H60" s="168">
        <v>44.26</v>
      </c>
      <c r="I60" s="168">
        <f t="shared" si="18"/>
        <v>1363.21</v>
      </c>
      <c r="J60" s="168">
        <v>42.140000000000008</v>
      </c>
      <c r="K60" s="168">
        <f t="shared" si="19"/>
        <v>1297.9100000000001</v>
      </c>
      <c r="L60" s="168">
        <v>21</v>
      </c>
      <c r="M60" s="168">
        <f t="shared" si="20"/>
        <v>3219.9551999999999</v>
      </c>
      <c r="N60" s="161">
        <v>2.14E-3</v>
      </c>
      <c r="O60" s="161">
        <f t="shared" si="21"/>
        <v>6.5909999999999996E-2</v>
      </c>
      <c r="P60" s="161">
        <v>0</v>
      </c>
      <c r="Q60" s="161">
        <f t="shared" si="22"/>
        <v>0</v>
      </c>
      <c r="R60" s="161"/>
      <c r="S60" s="161"/>
      <c r="T60" s="162">
        <v>0.14399999999999999</v>
      </c>
      <c r="U60" s="161">
        <f t="shared" si="23"/>
        <v>4.4400000000000004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105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50</v>
      </c>
      <c r="B61" s="158" t="s">
        <v>401</v>
      </c>
      <c r="C61" s="185" t="s">
        <v>402</v>
      </c>
      <c r="D61" s="160" t="s">
        <v>104</v>
      </c>
      <c r="E61" s="166">
        <v>30.8</v>
      </c>
      <c r="F61" s="168">
        <v>33.799999999999997</v>
      </c>
      <c r="G61" s="168">
        <v>1041.04</v>
      </c>
      <c r="H61" s="168">
        <v>0</v>
      </c>
      <c r="I61" s="168">
        <f t="shared" si="18"/>
        <v>0</v>
      </c>
      <c r="J61" s="168">
        <v>33.799999999999997</v>
      </c>
      <c r="K61" s="168">
        <f t="shared" si="19"/>
        <v>1041.04</v>
      </c>
      <c r="L61" s="168">
        <v>21</v>
      </c>
      <c r="M61" s="168">
        <f t="shared" si="20"/>
        <v>1259.6584</v>
      </c>
      <c r="N61" s="161">
        <v>0</v>
      </c>
      <c r="O61" s="161">
        <f t="shared" si="21"/>
        <v>0</v>
      </c>
      <c r="P61" s="161">
        <v>0</v>
      </c>
      <c r="Q61" s="161">
        <f t="shared" si="22"/>
        <v>0</v>
      </c>
      <c r="R61" s="161"/>
      <c r="S61" s="161"/>
      <c r="T61" s="162">
        <v>0.13500000000000001</v>
      </c>
      <c r="U61" s="161">
        <f t="shared" si="23"/>
        <v>4.16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105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x14ac:dyDescent="0.2">
      <c r="A62" s="153" t="s">
        <v>96</v>
      </c>
      <c r="B62" s="159" t="s">
        <v>55</v>
      </c>
      <c r="C62" s="186" t="s">
        <v>56</v>
      </c>
      <c r="D62" s="163"/>
      <c r="E62" s="167"/>
      <c r="F62" s="169"/>
      <c r="G62" s="169">
        <f>SUMIF(AE63:AE69,"&lt;&gt;NOR",G63:G69)</f>
        <v>604473.59999999998</v>
      </c>
      <c r="H62" s="169"/>
      <c r="I62" s="169">
        <f>SUM(I63:I69)</f>
        <v>506345.96</v>
      </c>
      <c r="J62" s="169"/>
      <c r="K62" s="169">
        <f>SUM(K63:K69)</f>
        <v>98127.640000000014</v>
      </c>
      <c r="L62" s="169"/>
      <c r="M62" s="169">
        <f>SUM(M63:M69)</f>
        <v>731413.05599999987</v>
      </c>
      <c r="N62" s="164"/>
      <c r="O62" s="164">
        <f>SUM(O63:O69)</f>
        <v>568.24014</v>
      </c>
      <c r="P62" s="164"/>
      <c r="Q62" s="164">
        <f>SUM(Q63:Q69)</f>
        <v>0</v>
      </c>
      <c r="R62" s="164"/>
      <c r="S62" s="164"/>
      <c r="T62" s="165"/>
      <c r="U62" s="164">
        <f>SUM(U63:U69)</f>
        <v>109.91</v>
      </c>
      <c r="AE62" t="s">
        <v>97</v>
      </c>
    </row>
    <row r="63" spans="1:60" ht="22.5" outlineLevel="1" x14ac:dyDescent="0.2">
      <c r="A63" s="152">
        <v>51</v>
      </c>
      <c r="B63" s="158" t="s">
        <v>403</v>
      </c>
      <c r="C63" s="185" t="s">
        <v>404</v>
      </c>
      <c r="D63" s="160" t="s">
        <v>100</v>
      </c>
      <c r="E63" s="166">
        <v>5.55</v>
      </c>
      <c r="F63" s="168">
        <v>792</v>
      </c>
      <c r="G63" s="168">
        <v>4395.6000000000004</v>
      </c>
      <c r="H63" s="168">
        <v>613.54999999999995</v>
      </c>
      <c r="I63" s="168">
        <f t="shared" ref="I63:I69" si="24">ROUND(E63*H63,2)</f>
        <v>3405.2</v>
      </c>
      <c r="J63" s="168">
        <v>178.45000000000005</v>
      </c>
      <c r="K63" s="168">
        <f t="shared" ref="K63:K69" si="25">ROUND(E63*J63,2)</f>
        <v>990.4</v>
      </c>
      <c r="L63" s="168">
        <v>21</v>
      </c>
      <c r="M63" s="168">
        <f t="shared" ref="M63:M69" si="26">G63*(1+L63/100)</f>
        <v>5318.6760000000004</v>
      </c>
      <c r="N63" s="161">
        <v>1.4804999999999999</v>
      </c>
      <c r="O63" s="161">
        <f t="shared" ref="O63:O69" si="27">ROUND(E63*N63,5)</f>
        <v>8.21678</v>
      </c>
      <c r="P63" s="161">
        <v>0</v>
      </c>
      <c r="Q63" s="161">
        <f t="shared" ref="Q63:Q69" si="28">ROUND(E63*P63,5)</f>
        <v>0</v>
      </c>
      <c r="R63" s="161"/>
      <c r="S63" s="161"/>
      <c r="T63" s="162">
        <v>0.72599999999999998</v>
      </c>
      <c r="U63" s="161">
        <f t="shared" ref="U63:U69" si="29">ROUND(E63*T63,2)</f>
        <v>4.03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105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22.5" outlineLevel="1" x14ac:dyDescent="0.2">
      <c r="A64" s="152">
        <v>52</v>
      </c>
      <c r="B64" s="158" t="s">
        <v>405</v>
      </c>
      <c r="C64" s="185" t="s">
        <v>406</v>
      </c>
      <c r="D64" s="160" t="s">
        <v>104</v>
      </c>
      <c r="E64" s="166">
        <v>412</v>
      </c>
      <c r="F64" s="168">
        <v>283.5</v>
      </c>
      <c r="G64" s="168">
        <v>116802</v>
      </c>
      <c r="H64" s="168">
        <v>235.7</v>
      </c>
      <c r="I64" s="168">
        <f t="shared" si="24"/>
        <v>97108.4</v>
      </c>
      <c r="J64" s="168">
        <v>47.800000000000011</v>
      </c>
      <c r="K64" s="168">
        <f t="shared" si="25"/>
        <v>19693.599999999999</v>
      </c>
      <c r="L64" s="168">
        <v>21</v>
      </c>
      <c r="M64" s="168">
        <f t="shared" si="26"/>
        <v>141330.41999999998</v>
      </c>
      <c r="N64" s="161">
        <v>0.60104000000000002</v>
      </c>
      <c r="O64" s="161">
        <f t="shared" si="27"/>
        <v>247.62848</v>
      </c>
      <c r="P64" s="161">
        <v>0</v>
      </c>
      <c r="Q64" s="161">
        <f t="shared" si="28"/>
        <v>0</v>
      </c>
      <c r="R64" s="161"/>
      <c r="S64" s="161"/>
      <c r="T64" s="162">
        <v>5.8999999999999997E-2</v>
      </c>
      <c r="U64" s="161">
        <f t="shared" si="29"/>
        <v>24.31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105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53</v>
      </c>
      <c r="B65" s="158" t="s">
        <v>407</v>
      </c>
      <c r="C65" s="185" t="s">
        <v>408</v>
      </c>
      <c r="D65" s="160" t="s">
        <v>104</v>
      </c>
      <c r="E65" s="166">
        <v>412</v>
      </c>
      <c r="F65" s="168">
        <v>137.5</v>
      </c>
      <c r="G65" s="168">
        <v>56650</v>
      </c>
      <c r="H65" s="168">
        <v>115.27</v>
      </c>
      <c r="I65" s="168">
        <f t="shared" si="24"/>
        <v>47491.24</v>
      </c>
      <c r="J65" s="168">
        <v>22.230000000000004</v>
      </c>
      <c r="K65" s="168">
        <f t="shared" si="25"/>
        <v>9158.76</v>
      </c>
      <c r="L65" s="168">
        <v>21</v>
      </c>
      <c r="M65" s="168">
        <f t="shared" si="26"/>
        <v>68546.5</v>
      </c>
      <c r="N65" s="161">
        <v>0.33074999999999999</v>
      </c>
      <c r="O65" s="161">
        <f t="shared" si="27"/>
        <v>136.26900000000001</v>
      </c>
      <c r="P65" s="161">
        <v>0</v>
      </c>
      <c r="Q65" s="161">
        <f t="shared" si="28"/>
        <v>0</v>
      </c>
      <c r="R65" s="161"/>
      <c r="S65" s="161"/>
      <c r="T65" s="162">
        <v>2.5999999999999999E-2</v>
      </c>
      <c r="U65" s="161">
        <f t="shared" si="29"/>
        <v>10.71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105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>
        <v>54</v>
      </c>
      <c r="B66" s="158" t="s">
        <v>409</v>
      </c>
      <c r="C66" s="185" t="s">
        <v>410</v>
      </c>
      <c r="D66" s="160" t="s">
        <v>104</v>
      </c>
      <c r="E66" s="166">
        <v>412</v>
      </c>
      <c r="F66" s="168">
        <v>68.2</v>
      </c>
      <c r="G66" s="168">
        <v>28098.400000000001</v>
      </c>
      <c r="H66" s="168">
        <v>65.290000000000006</v>
      </c>
      <c r="I66" s="168">
        <f t="shared" si="24"/>
        <v>26899.48</v>
      </c>
      <c r="J66" s="168">
        <v>2.9099999999999966</v>
      </c>
      <c r="K66" s="168">
        <f t="shared" si="25"/>
        <v>1198.92</v>
      </c>
      <c r="L66" s="168">
        <v>21</v>
      </c>
      <c r="M66" s="168">
        <f t="shared" si="26"/>
        <v>33999.063999999998</v>
      </c>
      <c r="N66" s="161">
        <v>7.5300000000000002E-3</v>
      </c>
      <c r="O66" s="161">
        <f t="shared" si="27"/>
        <v>3.10236</v>
      </c>
      <c r="P66" s="161">
        <v>0</v>
      </c>
      <c r="Q66" s="161">
        <f t="shared" si="28"/>
        <v>0</v>
      </c>
      <c r="R66" s="161"/>
      <c r="S66" s="161"/>
      <c r="T66" s="162">
        <v>4.0000000000000001E-3</v>
      </c>
      <c r="U66" s="161">
        <f t="shared" si="29"/>
        <v>1.65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105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2">
        <v>55</v>
      </c>
      <c r="B67" s="158" t="s">
        <v>411</v>
      </c>
      <c r="C67" s="185" t="s">
        <v>412</v>
      </c>
      <c r="D67" s="160" t="s">
        <v>104</v>
      </c>
      <c r="E67" s="166">
        <v>412</v>
      </c>
      <c r="F67" s="168">
        <v>583</v>
      </c>
      <c r="G67" s="168">
        <v>240196</v>
      </c>
      <c r="H67" s="168">
        <v>490.97</v>
      </c>
      <c r="I67" s="168">
        <f t="shared" si="24"/>
        <v>202279.64</v>
      </c>
      <c r="J67" s="168">
        <v>92.029999999999973</v>
      </c>
      <c r="K67" s="168">
        <f t="shared" si="25"/>
        <v>37916.36</v>
      </c>
      <c r="L67" s="168">
        <v>21</v>
      </c>
      <c r="M67" s="168">
        <f t="shared" si="26"/>
        <v>290637.15999999997</v>
      </c>
      <c r="N67" s="161">
        <v>0.26375999999999999</v>
      </c>
      <c r="O67" s="161">
        <f t="shared" si="27"/>
        <v>108.66912000000001</v>
      </c>
      <c r="P67" s="161">
        <v>0</v>
      </c>
      <c r="Q67" s="161">
        <f t="shared" si="28"/>
        <v>0</v>
      </c>
      <c r="R67" s="161"/>
      <c r="S67" s="161"/>
      <c r="T67" s="162">
        <v>8.4000000000000005E-2</v>
      </c>
      <c r="U67" s="161">
        <f t="shared" si="29"/>
        <v>34.61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105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2">
        <v>56</v>
      </c>
      <c r="B68" s="158" t="s">
        <v>188</v>
      </c>
      <c r="C68" s="185" t="s">
        <v>189</v>
      </c>
      <c r="D68" s="160" t="s">
        <v>104</v>
      </c>
      <c r="E68" s="166">
        <v>412</v>
      </c>
      <c r="F68" s="168">
        <v>12.8</v>
      </c>
      <c r="G68" s="168">
        <v>5273.6</v>
      </c>
      <c r="H68" s="168">
        <v>12.02</v>
      </c>
      <c r="I68" s="168">
        <f t="shared" si="24"/>
        <v>4952.24</v>
      </c>
      <c r="J68" s="168">
        <v>0.78000000000000114</v>
      </c>
      <c r="K68" s="168">
        <f t="shared" si="25"/>
        <v>321.36</v>
      </c>
      <c r="L68" s="168">
        <v>21</v>
      </c>
      <c r="M68" s="168">
        <f t="shared" si="26"/>
        <v>6381.0560000000005</v>
      </c>
      <c r="N68" s="161">
        <v>6.0999999999999997E-4</v>
      </c>
      <c r="O68" s="161">
        <f t="shared" si="27"/>
        <v>0.25131999999999999</v>
      </c>
      <c r="P68" s="161">
        <v>0</v>
      </c>
      <c r="Q68" s="161">
        <f t="shared" si="28"/>
        <v>0</v>
      </c>
      <c r="R68" s="161"/>
      <c r="S68" s="161"/>
      <c r="T68" s="162">
        <v>2E-3</v>
      </c>
      <c r="U68" s="161">
        <f t="shared" si="29"/>
        <v>0.82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105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57</v>
      </c>
      <c r="B69" s="158" t="s">
        <v>413</v>
      </c>
      <c r="C69" s="185" t="s">
        <v>414</v>
      </c>
      <c r="D69" s="160" t="s">
        <v>104</v>
      </c>
      <c r="E69" s="166">
        <v>412</v>
      </c>
      <c r="F69" s="168">
        <v>371.5</v>
      </c>
      <c r="G69" s="168">
        <v>153058</v>
      </c>
      <c r="H69" s="168">
        <v>301.48</v>
      </c>
      <c r="I69" s="168">
        <f t="shared" si="24"/>
        <v>124209.76</v>
      </c>
      <c r="J69" s="168">
        <v>70.019999999999982</v>
      </c>
      <c r="K69" s="168">
        <f t="shared" si="25"/>
        <v>28848.240000000002</v>
      </c>
      <c r="L69" s="168">
        <v>21</v>
      </c>
      <c r="M69" s="168">
        <f t="shared" si="26"/>
        <v>185200.18</v>
      </c>
      <c r="N69" s="161">
        <v>0.15559000000000001</v>
      </c>
      <c r="O69" s="161">
        <f t="shared" si="27"/>
        <v>64.103080000000006</v>
      </c>
      <c r="P69" s="161">
        <v>0</v>
      </c>
      <c r="Q69" s="161">
        <f t="shared" si="28"/>
        <v>0</v>
      </c>
      <c r="R69" s="161"/>
      <c r="S69" s="161"/>
      <c r="T69" s="162">
        <v>8.2000000000000003E-2</v>
      </c>
      <c r="U69" s="161">
        <f t="shared" si="29"/>
        <v>33.78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105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x14ac:dyDescent="0.2">
      <c r="A70" s="153" t="s">
        <v>96</v>
      </c>
      <c r="B70" s="159" t="s">
        <v>415</v>
      </c>
      <c r="C70" s="186" t="s">
        <v>416</v>
      </c>
      <c r="D70" s="163"/>
      <c r="E70" s="167"/>
      <c r="F70" s="169"/>
      <c r="G70" s="169">
        <f>SUMIF(AE71:AE71,"&lt;&gt;NOR",G71:G71)</f>
        <v>17835.400000000001</v>
      </c>
      <c r="H70" s="169"/>
      <c r="I70" s="169">
        <f>SUM(I71:I71)</f>
        <v>2996.75</v>
      </c>
      <c r="J70" s="169"/>
      <c r="K70" s="169">
        <f>SUM(K71:K71)</f>
        <v>14838.65</v>
      </c>
      <c r="L70" s="169"/>
      <c r="M70" s="169">
        <f>SUM(M71:M71)</f>
        <v>21580.834000000003</v>
      </c>
      <c r="N70" s="164"/>
      <c r="O70" s="164">
        <f>SUM(O71:O71)</f>
        <v>3.17177</v>
      </c>
      <c r="P70" s="164"/>
      <c r="Q70" s="164">
        <f>SUM(Q71:Q71)</f>
        <v>0</v>
      </c>
      <c r="R70" s="164"/>
      <c r="S70" s="164"/>
      <c r="T70" s="165"/>
      <c r="U70" s="164">
        <f>SUM(U71:U71)</f>
        <v>43.66</v>
      </c>
      <c r="AE70" t="s">
        <v>97</v>
      </c>
    </row>
    <row r="71" spans="1:60" outlineLevel="1" x14ac:dyDescent="0.2">
      <c r="A71" s="152">
        <v>58</v>
      </c>
      <c r="B71" s="158" t="s">
        <v>417</v>
      </c>
      <c r="C71" s="185" t="s">
        <v>418</v>
      </c>
      <c r="D71" s="160" t="s">
        <v>104</v>
      </c>
      <c r="E71" s="166">
        <v>66.55</v>
      </c>
      <c r="F71" s="168">
        <v>268</v>
      </c>
      <c r="G71" s="168">
        <v>17835.400000000001</v>
      </c>
      <c r="H71" s="168">
        <v>45.03</v>
      </c>
      <c r="I71" s="168">
        <f>ROUND(E71*H71,2)</f>
        <v>2996.75</v>
      </c>
      <c r="J71" s="168">
        <v>222.97</v>
      </c>
      <c r="K71" s="168">
        <f>ROUND(E71*J71,2)</f>
        <v>14838.65</v>
      </c>
      <c r="L71" s="168">
        <v>21</v>
      </c>
      <c r="M71" s="168">
        <f>G71*(1+L71/100)</f>
        <v>21580.834000000003</v>
      </c>
      <c r="N71" s="161">
        <v>4.7660000000000001E-2</v>
      </c>
      <c r="O71" s="161">
        <f>ROUND(E71*N71,5)</f>
        <v>3.17177</v>
      </c>
      <c r="P71" s="161">
        <v>0</v>
      </c>
      <c r="Q71" s="161">
        <f>ROUND(E71*P71,5)</f>
        <v>0</v>
      </c>
      <c r="R71" s="161"/>
      <c r="S71" s="161"/>
      <c r="T71" s="162">
        <v>0.65600000000000003</v>
      </c>
      <c r="U71" s="161">
        <f>ROUND(E71*T71,2)</f>
        <v>43.66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105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x14ac:dyDescent="0.2">
      <c r="A72" s="153" t="s">
        <v>96</v>
      </c>
      <c r="B72" s="159" t="s">
        <v>419</v>
      </c>
      <c r="C72" s="186" t="s">
        <v>420</v>
      </c>
      <c r="D72" s="163"/>
      <c r="E72" s="167"/>
      <c r="F72" s="169"/>
      <c r="G72" s="169">
        <f>SUMIF(AE73:AE73,"&lt;&gt;NOR",G73:G73)</f>
        <v>8878.4599999999991</v>
      </c>
      <c r="H72" s="169"/>
      <c r="I72" s="169">
        <f>SUM(I73:I73)</f>
        <v>1584.4</v>
      </c>
      <c r="J72" s="169"/>
      <c r="K72" s="169">
        <f>SUM(K73:K73)</f>
        <v>7294.06</v>
      </c>
      <c r="L72" s="169"/>
      <c r="M72" s="169">
        <f>SUM(M73:M73)</f>
        <v>10742.936599999999</v>
      </c>
      <c r="N72" s="164"/>
      <c r="O72" s="164">
        <f>SUM(O73:O73)</f>
        <v>1.4449799999999999</v>
      </c>
      <c r="P72" s="164"/>
      <c r="Q72" s="164">
        <f>SUM(Q73:Q73)</f>
        <v>0</v>
      </c>
      <c r="R72" s="164"/>
      <c r="S72" s="164"/>
      <c r="T72" s="165"/>
      <c r="U72" s="164">
        <f>SUM(U73:U73)</f>
        <v>24.01</v>
      </c>
      <c r="AE72" t="s">
        <v>97</v>
      </c>
    </row>
    <row r="73" spans="1:60" outlineLevel="1" x14ac:dyDescent="0.2">
      <c r="A73" s="152">
        <v>59</v>
      </c>
      <c r="B73" s="158" t="s">
        <v>421</v>
      </c>
      <c r="C73" s="185" t="s">
        <v>422</v>
      </c>
      <c r="D73" s="160" t="s">
        <v>104</v>
      </c>
      <c r="E73" s="166">
        <v>27.445</v>
      </c>
      <c r="F73" s="168">
        <v>323.5</v>
      </c>
      <c r="G73" s="168">
        <v>8878.4599999999991</v>
      </c>
      <c r="H73" s="168">
        <v>57.73</v>
      </c>
      <c r="I73" s="168">
        <f>ROUND(E73*H73,2)</f>
        <v>1584.4</v>
      </c>
      <c r="J73" s="168">
        <v>265.77</v>
      </c>
      <c r="K73" s="168">
        <f>ROUND(E73*J73,2)</f>
        <v>7294.06</v>
      </c>
      <c r="L73" s="168">
        <v>21</v>
      </c>
      <c r="M73" s="168">
        <f>G73*(1+L73/100)</f>
        <v>10742.936599999999</v>
      </c>
      <c r="N73" s="161">
        <v>5.2650000000000002E-2</v>
      </c>
      <c r="O73" s="161">
        <f>ROUND(E73*N73,5)</f>
        <v>1.4449799999999999</v>
      </c>
      <c r="P73" s="161">
        <v>0</v>
      </c>
      <c r="Q73" s="161">
        <f>ROUND(E73*P73,5)</f>
        <v>0</v>
      </c>
      <c r="R73" s="161"/>
      <c r="S73" s="161"/>
      <c r="T73" s="162">
        <v>0.87472000000000005</v>
      </c>
      <c r="U73" s="161">
        <f>ROUND(E73*T73,2)</f>
        <v>24.01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105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">
      <c r="A74" s="153" t="s">
        <v>96</v>
      </c>
      <c r="B74" s="159" t="s">
        <v>423</v>
      </c>
      <c r="C74" s="186" t="s">
        <v>424</v>
      </c>
      <c r="D74" s="163"/>
      <c r="E74" s="167"/>
      <c r="F74" s="169"/>
      <c r="G74" s="169">
        <f>SUMIF(AE75:AE83,"&lt;&gt;NOR",G75:G83)</f>
        <v>26945</v>
      </c>
      <c r="H74" s="169"/>
      <c r="I74" s="169">
        <f>SUM(I75:I83)</f>
        <v>19246.34</v>
      </c>
      <c r="J74" s="169"/>
      <c r="K74" s="169">
        <f>SUM(K75:K83)</f>
        <v>7698.66</v>
      </c>
      <c r="L74" s="169"/>
      <c r="M74" s="169">
        <f>SUM(M75:M83)</f>
        <v>32603.45</v>
      </c>
      <c r="N74" s="164"/>
      <c r="O74" s="164">
        <f>SUM(O75:O83)</f>
        <v>1.2228700000000001</v>
      </c>
      <c r="P74" s="164"/>
      <c r="Q74" s="164">
        <f>SUM(Q75:Q83)</f>
        <v>0</v>
      </c>
      <c r="R74" s="164"/>
      <c r="S74" s="164"/>
      <c r="T74" s="165"/>
      <c r="U74" s="164">
        <f>SUM(U75:U83)</f>
        <v>21.61</v>
      </c>
      <c r="AE74" t="s">
        <v>97</v>
      </c>
    </row>
    <row r="75" spans="1:60" outlineLevel="1" x14ac:dyDescent="0.2">
      <c r="A75" s="152">
        <v>60</v>
      </c>
      <c r="B75" s="158" t="s">
        <v>425</v>
      </c>
      <c r="C75" s="185" t="s">
        <v>426</v>
      </c>
      <c r="D75" s="160" t="s">
        <v>194</v>
      </c>
      <c r="E75" s="166">
        <v>2</v>
      </c>
      <c r="F75" s="168">
        <v>169</v>
      </c>
      <c r="G75" s="168">
        <v>338</v>
      </c>
      <c r="H75" s="168">
        <v>32.15</v>
      </c>
      <c r="I75" s="168">
        <f t="shared" ref="I75:I83" si="30">ROUND(E75*H75,2)</f>
        <v>64.3</v>
      </c>
      <c r="J75" s="168">
        <v>136.85</v>
      </c>
      <c r="K75" s="168">
        <f t="shared" ref="K75:K83" si="31">ROUND(E75*J75,2)</f>
        <v>273.7</v>
      </c>
      <c r="L75" s="168">
        <v>21</v>
      </c>
      <c r="M75" s="168">
        <f t="shared" ref="M75:M83" si="32">G75*(1+L75/100)</f>
        <v>408.97999999999996</v>
      </c>
      <c r="N75" s="161">
        <v>2.5559999999999999E-2</v>
      </c>
      <c r="O75" s="161">
        <f t="shared" ref="O75:O83" si="33">ROUND(E75*N75,5)</f>
        <v>5.1119999999999999E-2</v>
      </c>
      <c r="P75" s="161">
        <v>0</v>
      </c>
      <c r="Q75" s="161">
        <f t="shared" ref="Q75:Q83" si="34">ROUND(E75*P75,5)</f>
        <v>0</v>
      </c>
      <c r="R75" s="161"/>
      <c r="S75" s="161"/>
      <c r="T75" s="162">
        <v>0.45</v>
      </c>
      <c r="U75" s="161">
        <f t="shared" ref="U75:U83" si="35">ROUND(E75*T75,2)</f>
        <v>0.9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105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61</v>
      </c>
      <c r="B76" s="158" t="s">
        <v>232</v>
      </c>
      <c r="C76" s="185" t="s">
        <v>427</v>
      </c>
      <c r="D76" s="160" t="s">
        <v>194</v>
      </c>
      <c r="E76" s="166">
        <v>2</v>
      </c>
      <c r="F76" s="168">
        <v>682</v>
      </c>
      <c r="G76" s="168">
        <v>1364</v>
      </c>
      <c r="H76" s="168">
        <v>682</v>
      </c>
      <c r="I76" s="168">
        <f t="shared" si="30"/>
        <v>1364</v>
      </c>
      <c r="J76" s="168">
        <v>0</v>
      </c>
      <c r="K76" s="168">
        <f t="shared" si="31"/>
        <v>0</v>
      </c>
      <c r="L76" s="168">
        <v>21</v>
      </c>
      <c r="M76" s="168">
        <f t="shared" si="32"/>
        <v>1650.44</v>
      </c>
      <c r="N76" s="161">
        <v>7.1000000000000004E-3</v>
      </c>
      <c r="O76" s="161">
        <f t="shared" si="33"/>
        <v>1.4200000000000001E-2</v>
      </c>
      <c r="P76" s="161">
        <v>0</v>
      </c>
      <c r="Q76" s="161">
        <f t="shared" si="34"/>
        <v>0</v>
      </c>
      <c r="R76" s="161"/>
      <c r="S76" s="161"/>
      <c r="T76" s="162">
        <v>0</v>
      </c>
      <c r="U76" s="161">
        <f t="shared" si="35"/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163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2">
        <v>62</v>
      </c>
      <c r="B77" s="158" t="s">
        <v>428</v>
      </c>
      <c r="C77" s="185" t="s">
        <v>429</v>
      </c>
      <c r="D77" s="160" t="s">
        <v>194</v>
      </c>
      <c r="E77" s="166">
        <v>2</v>
      </c>
      <c r="F77" s="168">
        <v>4225</v>
      </c>
      <c r="G77" s="168">
        <v>8450</v>
      </c>
      <c r="H77" s="168">
        <v>981.97</v>
      </c>
      <c r="I77" s="168">
        <f t="shared" si="30"/>
        <v>1963.94</v>
      </c>
      <c r="J77" s="168">
        <v>3243.0299999999997</v>
      </c>
      <c r="K77" s="168">
        <f t="shared" si="31"/>
        <v>6486.06</v>
      </c>
      <c r="L77" s="168">
        <v>21</v>
      </c>
      <c r="M77" s="168">
        <f t="shared" si="32"/>
        <v>10224.5</v>
      </c>
      <c r="N77" s="161">
        <v>0.49075000000000002</v>
      </c>
      <c r="O77" s="161">
        <f t="shared" si="33"/>
        <v>0.98150000000000004</v>
      </c>
      <c r="P77" s="161">
        <v>0</v>
      </c>
      <c r="Q77" s="161">
        <f t="shared" si="34"/>
        <v>0</v>
      </c>
      <c r="R77" s="161"/>
      <c r="S77" s="161"/>
      <c r="T77" s="162">
        <v>8.82</v>
      </c>
      <c r="U77" s="161">
        <f t="shared" si="35"/>
        <v>17.64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105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>
        <v>63</v>
      </c>
      <c r="B78" s="158" t="s">
        <v>430</v>
      </c>
      <c r="C78" s="185" t="s">
        <v>431</v>
      </c>
      <c r="D78" s="160" t="s">
        <v>194</v>
      </c>
      <c r="E78" s="166">
        <v>1</v>
      </c>
      <c r="F78" s="168">
        <v>586</v>
      </c>
      <c r="G78" s="168">
        <v>586</v>
      </c>
      <c r="H78" s="168">
        <v>16.37</v>
      </c>
      <c r="I78" s="168">
        <f t="shared" si="30"/>
        <v>16.37</v>
      </c>
      <c r="J78" s="168">
        <v>569.63</v>
      </c>
      <c r="K78" s="168">
        <f t="shared" si="31"/>
        <v>569.63</v>
      </c>
      <c r="L78" s="168">
        <v>21</v>
      </c>
      <c r="M78" s="168">
        <f t="shared" si="32"/>
        <v>709.06</v>
      </c>
      <c r="N78" s="161">
        <v>1.8970000000000001E-2</v>
      </c>
      <c r="O78" s="161">
        <f t="shared" si="33"/>
        <v>1.8970000000000001E-2</v>
      </c>
      <c r="P78" s="161">
        <v>0</v>
      </c>
      <c r="Q78" s="161">
        <f t="shared" si="34"/>
        <v>0</v>
      </c>
      <c r="R78" s="161"/>
      <c r="S78" s="161"/>
      <c r="T78" s="162">
        <v>1.86</v>
      </c>
      <c r="U78" s="161">
        <f t="shared" si="35"/>
        <v>1.86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105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2">
        <v>64</v>
      </c>
      <c r="B79" s="158" t="s">
        <v>232</v>
      </c>
      <c r="C79" s="185" t="s">
        <v>432</v>
      </c>
      <c r="D79" s="160" t="s">
        <v>194</v>
      </c>
      <c r="E79" s="166">
        <v>1</v>
      </c>
      <c r="F79" s="168">
        <v>3600</v>
      </c>
      <c r="G79" s="168">
        <v>3600</v>
      </c>
      <c r="H79" s="168">
        <v>3600</v>
      </c>
      <c r="I79" s="168">
        <f t="shared" si="30"/>
        <v>3600</v>
      </c>
      <c r="J79" s="168">
        <v>0</v>
      </c>
      <c r="K79" s="168">
        <f t="shared" si="31"/>
        <v>0</v>
      </c>
      <c r="L79" s="168">
        <v>21</v>
      </c>
      <c r="M79" s="168">
        <f t="shared" si="32"/>
        <v>4356</v>
      </c>
      <c r="N79" s="161">
        <v>0.03</v>
      </c>
      <c r="O79" s="161">
        <f t="shared" si="33"/>
        <v>0.03</v>
      </c>
      <c r="P79" s="161">
        <v>0</v>
      </c>
      <c r="Q79" s="161">
        <f t="shared" si="34"/>
        <v>0</v>
      </c>
      <c r="R79" s="161"/>
      <c r="S79" s="161"/>
      <c r="T79" s="162">
        <v>0</v>
      </c>
      <c r="U79" s="161">
        <f t="shared" si="35"/>
        <v>0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163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65</v>
      </c>
      <c r="B80" s="158" t="s">
        <v>232</v>
      </c>
      <c r="C80" s="185" t="s">
        <v>433</v>
      </c>
      <c r="D80" s="160" t="s">
        <v>194</v>
      </c>
      <c r="E80" s="166">
        <v>1</v>
      </c>
      <c r="F80" s="168">
        <v>3500</v>
      </c>
      <c r="G80" s="168">
        <v>3500</v>
      </c>
      <c r="H80" s="168">
        <v>3500</v>
      </c>
      <c r="I80" s="168">
        <f t="shared" si="30"/>
        <v>3500</v>
      </c>
      <c r="J80" s="168">
        <v>0</v>
      </c>
      <c r="K80" s="168">
        <f t="shared" si="31"/>
        <v>0</v>
      </c>
      <c r="L80" s="168">
        <v>21</v>
      </c>
      <c r="M80" s="168">
        <f t="shared" si="32"/>
        <v>4235</v>
      </c>
      <c r="N80" s="161">
        <v>0.03</v>
      </c>
      <c r="O80" s="161">
        <f t="shared" si="33"/>
        <v>0.03</v>
      </c>
      <c r="P80" s="161">
        <v>0</v>
      </c>
      <c r="Q80" s="161">
        <f t="shared" si="34"/>
        <v>0</v>
      </c>
      <c r="R80" s="161"/>
      <c r="S80" s="161"/>
      <c r="T80" s="162">
        <v>0</v>
      </c>
      <c r="U80" s="161">
        <f t="shared" si="35"/>
        <v>0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163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2">
        <v>66</v>
      </c>
      <c r="B81" s="158" t="s">
        <v>232</v>
      </c>
      <c r="C81" s="185" t="s">
        <v>434</v>
      </c>
      <c r="D81" s="160" t="s">
        <v>194</v>
      </c>
      <c r="E81" s="166">
        <v>1</v>
      </c>
      <c r="F81" s="168">
        <v>3190</v>
      </c>
      <c r="G81" s="168">
        <v>3190</v>
      </c>
      <c r="H81" s="168">
        <v>3190</v>
      </c>
      <c r="I81" s="168">
        <f t="shared" si="30"/>
        <v>3190</v>
      </c>
      <c r="J81" s="168">
        <v>0</v>
      </c>
      <c r="K81" s="168">
        <f t="shared" si="31"/>
        <v>0</v>
      </c>
      <c r="L81" s="168">
        <v>21</v>
      </c>
      <c r="M81" s="168">
        <f t="shared" si="32"/>
        <v>3859.9</v>
      </c>
      <c r="N81" s="161">
        <v>0.03</v>
      </c>
      <c r="O81" s="161">
        <f t="shared" si="33"/>
        <v>0.03</v>
      </c>
      <c r="P81" s="161">
        <v>0</v>
      </c>
      <c r="Q81" s="161">
        <f t="shared" si="34"/>
        <v>0</v>
      </c>
      <c r="R81" s="161"/>
      <c r="S81" s="161"/>
      <c r="T81" s="162">
        <v>0</v>
      </c>
      <c r="U81" s="161">
        <f t="shared" si="35"/>
        <v>0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163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>
        <v>67</v>
      </c>
      <c r="B82" s="158" t="s">
        <v>232</v>
      </c>
      <c r="C82" s="185" t="s">
        <v>435</v>
      </c>
      <c r="D82" s="160" t="s">
        <v>194</v>
      </c>
      <c r="E82" s="166">
        <v>1</v>
      </c>
      <c r="F82" s="168">
        <v>5500</v>
      </c>
      <c r="G82" s="168">
        <v>5500</v>
      </c>
      <c r="H82" s="168">
        <v>5500</v>
      </c>
      <c r="I82" s="168">
        <f t="shared" si="30"/>
        <v>5500</v>
      </c>
      <c r="J82" s="168">
        <v>0</v>
      </c>
      <c r="K82" s="168">
        <f t="shared" si="31"/>
        <v>0</v>
      </c>
      <c r="L82" s="168">
        <v>21</v>
      </c>
      <c r="M82" s="168">
        <f t="shared" si="32"/>
        <v>6655</v>
      </c>
      <c r="N82" s="161">
        <v>0.03</v>
      </c>
      <c r="O82" s="161">
        <f t="shared" si="33"/>
        <v>0.03</v>
      </c>
      <c r="P82" s="161">
        <v>0</v>
      </c>
      <c r="Q82" s="161">
        <f t="shared" si="34"/>
        <v>0</v>
      </c>
      <c r="R82" s="161"/>
      <c r="S82" s="161"/>
      <c r="T82" s="162">
        <v>0</v>
      </c>
      <c r="U82" s="161">
        <f t="shared" si="35"/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163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>
        <v>68</v>
      </c>
      <c r="B83" s="158" t="s">
        <v>436</v>
      </c>
      <c r="C83" s="185" t="s">
        <v>437</v>
      </c>
      <c r="D83" s="160" t="s">
        <v>194</v>
      </c>
      <c r="E83" s="166">
        <v>1</v>
      </c>
      <c r="F83" s="168">
        <v>417</v>
      </c>
      <c r="G83" s="168">
        <v>417</v>
      </c>
      <c r="H83" s="168">
        <v>47.73</v>
      </c>
      <c r="I83" s="168">
        <f t="shared" si="30"/>
        <v>47.73</v>
      </c>
      <c r="J83" s="168">
        <v>369.27</v>
      </c>
      <c r="K83" s="168">
        <f t="shared" si="31"/>
        <v>369.27</v>
      </c>
      <c r="L83" s="168">
        <v>21</v>
      </c>
      <c r="M83" s="168">
        <f t="shared" si="32"/>
        <v>504.57</v>
      </c>
      <c r="N83" s="161">
        <v>3.7080000000000002E-2</v>
      </c>
      <c r="O83" s="161">
        <f t="shared" si="33"/>
        <v>3.7080000000000002E-2</v>
      </c>
      <c r="P83" s="161">
        <v>0</v>
      </c>
      <c r="Q83" s="161">
        <f t="shared" si="34"/>
        <v>0</v>
      </c>
      <c r="R83" s="161"/>
      <c r="S83" s="161"/>
      <c r="T83" s="162">
        <v>1.2110000000000001</v>
      </c>
      <c r="U83" s="161">
        <f t="shared" si="35"/>
        <v>1.21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105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x14ac:dyDescent="0.2">
      <c r="A84" s="153" t="s">
        <v>96</v>
      </c>
      <c r="B84" s="159" t="s">
        <v>57</v>
      </c>
      <c r="C84" s="186" t="s">
        <v>58</v>
      </c>
      <c r="D84" s="163"/>
      <c r="E84" s="167"/>
      <c r="F84" s="169"/>
      <c r="G84" s="169">
        <f>SUMIF(AE85:AE89,"&lt;&gt;NOR",G85:G89)</f>
        <v>4120400.5</v>
      </c>
      <c r="H84" s="169"/>
      <c r="I84" s="169">
        <f>SUM(I85:I89)</f>
        <v>1642890.8900000001</v>
      </c>
      <c r="J84" s="169"/>
      <c r="K84" s="169">
        <f>SUM(K85:K89)</f>
        <v>2477509.61</v>
      </c>
      <c r="L84" s="169"/>
      <c r="M84" s="169">
        <f>SUM(M85:M89)</f>
        <v>4985684.6050000004</v>
      </c>
      <c r="N84" s="164"/>
      <c r="O84" s="164">
        <f>SUM(O85:O89)</f>
        <v>1580.6742900000002</v>
      </c>
      <c r="P84" s="164"/>
      <c r="Q84" s="164">
        <f>SUM(Q85:Q89)</f>
        <v>0</v>
      </c>
      <c r="R84" s="164"/>
      <c r="S84" s="164"/>
      <c r="T84" s="165"/>
      <c r="U84" s="164">
        <f>SUM(U85:U89)</f>
        <v>6140.34</v>
      </c>
      <c r="AE84" t="s">
        <v>97</v>
      </c>
    </row>
    <row r="85" spans="1:60" outlineLevel="1" x14ac:dyDescent="0.2">
      <c r="A85" s="152">
        <v>69</v>
      </c>
      <c r="B85" s="158" t="s">
        <v>215</v>
      </c>
      <c r="C85" s="185" t="s">
        <v>216</v>
      </c>
      <c r="D85" s="160" t="s">
        <v>122</v>
      </c>
      <c r="E85" s="166">
        <v>1472</v>
      </c>
      <c r="F85" s="168">
        <v>8.5</v>
      </c>
      <c r="G85" s="168">
        <v>12512</v>
      </c>
      <c r="H85" s="168">
        <v>2.56</v>
      </c>
      <c r="I85" s="168">
        <f>ROUND(E85*H85,2)</f>
        <v>3768.32</v>
      </c>
      <c r="J85" s="168">
        <v>5.9399999999999995</v>
      </c>
      <c r="K85" s="168">
        <f>ROUND(E85*J85,2)</f>
        <v>8743.68</v>
      </c>
      <c r="L85" s="168">
        <v>21</v>
      </c>
      <c r="M85" s="168">
        <f>G85*(1+L85/100)</f>
        <v>15139.52</v>
      </c>
      <c r="N85" s="161">
        <v>0</v>
      </c>
      <c r="O85" s="161">
        <f>ROUND(E85*N85,5)</f>
        <v>0</v>
      </c>
      <c r="P85" s="161">
        <v>0</v>
      </c>
      <c r="Q85" s="161">
        <f>ROUND(E85*P85,5)</f>
        <v>0</v>
      </c>
      <c r="R85" s="161"/>
      <c r="S85" s="161"/>
      <c r="T85" s="162">
        <v>2.5999999999999999E-2</v>
      </c>
      <c r="U85" s="161">
        <f>ROUND(E85*T85,2)</f>
        <v>38.270000000000003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105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52">
        <v>70</v>
      </c>
      <c r="B86" s="158" t="s">
        <v>438</v>
      </c>
      <c r="C86" s="185" t="s">
        <v>439</v>
      </c>
      <c r="D86" s="160" t="s">
        <v>194</v>
      </c>
      <c r="E86" s="166">
        <v>39</v>
      </c>
      <c r="F86" s="168">
        <v>16610</v>
      </c>
      <c r="G86" s="168">
        <v>647790</v>
      </c>
      <c r="H86" s="168">
        <v>8210.4</v>
      </c>
      <c r="I86" s="168">
        <f>ROUND(E86*H86,2)</f>
        <v>320205.59999999998</v>
      </c>
      <c r="J86" s="168">
        <v>8399.6</v>
      </c>
      <c r="K86" s="168">
        <f>ROUND(E86*J86,2)</f>
        <v>327584.40000000002</v>
      </c>
      <c r="L86" s="168">
        <v>21</v>
      </c>
      <c r="M86" s="168">
        <f>G86*(1+L86/100)</f>
        <v>783825.9</v>
      </c>
      <c r="N86" s="161">
        <v>2.97505</v>
      </c>
      <c r="O86" s="161">
        <f>ROUND(E86*N86,5)</f>
        <v>116.02695</v>
      </c>
      <c r="P86" s="161">
        <v>0</v>
      </c>
      <c r="Q86" s="161">
        <f>ROUND(E86*P86,5)</f>
        <v>0</v>
      </c>
      <c r="R86" s="161"/>
      <c r="S86" s="161"/>
      <c r="T86" s="162">
        <v>21.597020000000001</v>
      </c>
      <c r="U86" s="161">
        <f>ROUND(E86*T86,2)</f>
        <v>842.28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101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2">
        <v>71</v>
      </c>
      <c r="B87" s="158" t="s">
        <v>440</v>
      </c>
      <c r="C87" s="185" t="s">
        <v>441</v>
      </c>
      <c r="D87" s="160" t="s">
        <v>122</v>
      </c>
      <c r="E87" s="166">
        <v>1432</v>
      </c>
      <c r="F87" s="168">
        <v>52</v>
      </c>
      <c r="G87" s="168">
        <v>74464</v>
      </c>
      <c r="H87" s="168">
        <v>0</v>
      </c>
      <c r="I87" s="168">
        <f>ROUND(E87*H87,2)</f>
        <v>0</v>
      </c>
      <c r="J87" s="168">
        <v>52</v>
      </c>
      <c r="K87" s="168">
        <f>ROUND(E87*J87,2)</f>
        <v>74464</v>
      </c>
      <c r="L87" s="168">
        <v>21</v>
      </c>
      <c r="M87" s="168">
        <f>G87*(1+L87/100)</f>
        <v>90101.440000000002</v>
      </c>
      <c r="N87" s="161">
        <v>0</v>
      </c>
      <c r="O87" s="161">
        <f>ROUND(E87*N87,5)</f>
        <v>0</v>
      </c>
      <c r="P87" s="161">
        <v>0</v>
      </c>
      <c r="Q87" s="161">
        <f>ROUND(E87*P87,5)</f>
        <v>0</v>
      </c>
      <c r="R87" s="161"/>
      <c r="S87" s="161"/>
      <c r="T87" s="162">
        <v>3.1E-2</v>
      </c>
      <c r="U87" s="161">
        <f>ROUND(E87*T87,2)</f>
        <v>44.39</v>
      </c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105</v>
      </c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22.5" outlineLevel="1" x14ac:dyDescent="0.2">
      <c r="A88" s="152">
        <v>72</v>
      </c>
      <c r="B88" s="158" t="s">
        <v>442</v>
      </c>
      <c r="C88" s="185" t="s">
        <v>443</v>
      </c>
      <c r="D88" s="160" t="s">
        <v>122</v>
      </c>
      <c r="E88" s="166">
        <v>56.5</v>
      </c>
      <c r="F88" s="168">
        <v>1173</v>
      </c>
      <c r="G88" s="168">
        <v>66274.5</v>
      </c>
      <c r="H88" s="168">
        <v>526.1</v>
      </c>
      <c r="I88" s="168">
        <f>ROUND(E88*H88,2)</f>
        <v>29724.65</v>
      </c>
      <c r="J88" s="168">
        <v>646.9</v>
      </c>
      <c r="K88" s="168">
        <f>ROUND(E88*J88,2)</f>
        <v>36549.85</v>
      </c>
      <c r="L88" s="168">
        <v>21</v>
      </c>
      <c r="M88" s="168">
        <f>G88*(1+L88/100)</f>
        <v>80192.145000000004</v>
      </c>
      <c r="N88" s="161">
        <v>0.68715000000000004</v>
      </c>
      <c r="O88" s="161">
        <f>ROUND(E88*N88,5)</f>
        <v>38.823979999999999</v>
      </c>
      <c r="P88" s="161">
        <v>0</v>
      </c>
      <c r="Q88" s="161">
        <f>ROUND(E88*P88,5)</f>
        <v>0</v>
      </c>
      <c r="R88" s="161"/>
      <c r="S88" s="161"/>
      <c r="T88" s="162">
        <v>1.6509799999999999</v>
      </c>
      <c r="U88" s="161">
        <f>ROUND(E88*T88,2)</f>
        <v>93.28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101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2">
        <v>73</v>
      </c>
      <c r="B89" s="158" t="s">
        <v>444</v>
      </c>
      <c r="C89" s="185" t="s">
        <v>445</v>
      </c>
      <c r="D89" s="160" t="s">
        <v>122</v>
      </c>
      <c r="E89" s="166">
        <v>1472</v>
      </c>
      <c r="F89" s="168">
        <v>2255</v>
      </c>
      <c r="G89" s="168">
        <v>3319360</v>
      </c>
      <c r="H89" s="168">
        <v>875.81</v>
      </c>
      <c r="I89" s="168">
        <f>ROUND(E89*H89,2)</f>
        <v>1289192.32</v>
      </c>
      <c r="J89" s="168">
        <v>1379.19</v>
      </c>
      <c r="K89" s="168">
        <f>ROUND(E89*J89,2)</f>
        <v>2030167.68</v>
      </c>
      <c r="L89" s="168">
        <v>21</v>
      </c>
      <c r="M89" s="168">
        <f>G89*(1+L89/100)</f>
        <v>4016425.6</v>
      </c>
      <c r="N89" s="161">
        <v>0.96862999999999999</v>
      </c>
      <c r="O89" s="161">
        <f>ROUND(E89*N89,5)</f>
        <v>1425.8233600000001</v>
      </c>
      <c r="P89" s="161">
        <v>0</v>
      </c>
      <c r="Q89" s="161">
        <f>ROUND(E89*P89,5)</f>
        <v>0</v>
      </c>
      <c r="R89" s="161"/>
      <c r="S89" s="161"/>
      <c r="T89" s="162">
        <v>3.4796999999999998</v>
      </c>
      <c r="U89" s="161">
        <f>ROUND(E89*T89,2)</f>
        <v>5122.12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101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x14ac:dyDescent="0.2">
      <c r="A90" s="153" t="s">
        <v>96</v>
      </c>
      <c r="B90" s="159" t="s">
        <v>446</v>
      </c>
      <c r="C90" s="186" t="s">
        <v>447</v>
      </c>
      <c r="D90" s="163"/>
      <c r="E90" s="167"/>
      <c r="F90" s="169"/>
      <c r="G90" s="169">
        <f>SUMIF(AE91:AE91,"&lt;&gt;NOR",G91:G91)</f>
        <v>83744.100000000006</v>
      </c>
      <c r="H90" s="169"/>
      <c r="I90" s="169">
        <f>SUM(I91:I91)</f>
        <v>61208.92</v>
      </c>
      <c r="J90" s="169"/>
      <c r="K90" s="169">
        <f>SUM(K91:K91)</f>
        <v>22535.18</v>
      </c>
      <c r="L90" s="169"/>
      <c r="M90" s="169">
        <f>SUM(M91:M91)</f>
        <v>101330.361</v>
      </c>
      <c r="N90" s="164"/>
      <c r="O90" s="164">
        <f>SUM(O91:O91)</f>
        <v>5.2069599999999996</v>
      </c>
      <c r="P90" s="164"/>
      <c r="Q90" s="164">
        <f>SUM(Q91:Q91)</f>
        <v>0</v>
      </c>
      <c r="R90" s="164"/>
      <c r="S90" s="164"/>
      <c r="T90" s="165"/>
      <c r="U90" s="164">
        <f>SUM(U91:U91)</f>
        <v>77.180000000000007</v>
      </c>
      <c r="AE90" t="s">
        <v>97</v>
      </c>
    </row>
    <row r="91" spans="1:60" ht="22.5" outlineLevel="1" x14ac:dyDescent="0.2">
      <c r="A91" s="152">
        <v>74</v>
      </c>
      <c r="B91" s="158" t="s">
        <v>448</v>
      </c>
      <c r="C91" s="185" t="s">
        <v>449</v>
      </c>
      <c r="D91" s="160" t="s">
        <v>450</v>
      </c>
      <c r="E91" s="166">
        <v>0.99</v>
      </c>
      <c r="F91" s="168">
        <v>84590</v>
      </c>
      <c r="G91" s="168">
        <v>83744.100000000006</v>
      </c>
      <c r="H91" s="168">
        <v>61827.19</v>
      </c>
      <c r="I91" s="168">
        <f>ROUND(E91*H91,2)</f>
        <v>61208.92</v>
      </c>
      <c r="J91" s="168">
        <v>22762.809999999998</v>
      </c>
      <c r="K91" s="168">
        <f>ROUND(E91*J91,2)</f>
        <v>22535.18</v>
      </c>
      <c r="L91" s="168">
        <v>21</v>
      </c>
      <c r="M91" s="168">
        <f>G91*(1+L91/100)</f>
        <v>101330.361</v>
      </c>
      <c r="N91" s="161">
        <v>5.2595599999999996</v>
      </c>
      <c r="O91" s="161">
        <f>ROUND(E91*N91,5)</f>
        <v>5.2069599999999996</v>
      </c>
      <c r="P91" s="161">
        <v>0</v>
      </c>
      <c r="Q91" s="161">
        <f>ROUND(E91*P91,5)</f>
        <v>0</v>
      </c>
      <c r="R91" s="161"/>
      <c r="S91" s="161"/>
      <c r="T91" s="162">
        <v>77.962239999999994</v>
      </c>
      <c r="U91" s="161">
        <f>ROUND(E91*T91,2)</f>
        <v>77.180000000000007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101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x14ac:dyDescent="0.2">
      <c r="A92" s="153" t="s">
        <v>96</v>
      </c>
      <c r="B92" s="159" t="s">
        <v>451</v>
      </c>
      <c r="C92" s="186" t="s">
        <v>452</v>
      </c>
      <c r="D92" s="163"/>
      <c r="E92" s="167"/>
      <c r="F92" s="169"/>
      <c r="G92" s="169">
        <f>SUMIF(AE93:AE99,"&lt;&gt;NOR",G93:G99)</f>
        <v>121427.05999999998</v>
      </c>
      <c r="H92" s="169"/>
      <c r="I92" s="169">
        <f>SUM(I93:I99)</f>
        <v>67413.799999999988</v>
      </c>
      <c r="J92" s="169"/>
      <c r="K92" s="169">
        <f>SUM(K93:K99)</f>
        <v>54013.26</v>
      </c>
      <c r="L92" s="169"/>
      <c r="M92" s="169">
        <f>SUM(M93:M99)</f>
        <v>146926.7426</v>
      </c>
      <c r="N92" s="164"/>
      <c r="O92" s="164">
        <f>SUM(O93:O99)</f>
        <v>5.3633900000000017</v>
      </c>
      <c r="P92" s="164"/>
      <c r="Q92" s="164">
        <f>SUM(Q93:Q99)</f>
        <v>0</v>
      </c>
      <c r="R92" s="164"/>
      <c r="S92" s="164"/>
      <c r="T92" s="165"/>
      <c r="U92" s="164">
        <f>SUM(U93:U99)</f>
        <v>140.52000000000001</v>
      </c>
      <c r="AE92" t="s">
        <v>97</v>
      </c>
    </row>
    <row r="93" spans="1:60" ht="22.5" outlineLevel="1" x14ac:dyDescent="0.2">
      <c r="A93" s="152">
        <v>75</v>
      </c>
      <c r="B93" s="158" t="s">
        <v>453</v>
      </c>
      <c r="C93" s="185" t="s">
        <v>454</v>
      </c>
      <c r="D93" s="160" t="s">
        <v>104</v>
      </c>
      <c r="E93" s="166">
        <v>61.74</v>
      </c>
      <c r="F93" s="168">
        <v>1954</v>
      </c>
      <c r="G93" s="168">
        <v>120639.96</v>
      </c>
      <c r="H93" s="168">
        <v>1084.17</v>
      </c>
      <c r="I93" s="168">
        <f t="shared" ref="I93:I99" si="36">ROUND(E93*H93,2)</f>
        <v>66936.66</v>
      </c>
      <c r="J93" s="168">
        <v>869.82999999999993</v>
      </c>
      <c r="K93" s="168">
        <f t="shared" ref="K93:K99" si="37">ROUND(E93*J93,2)</f>
        <v>53703.3</v>
      </c>
      <c r="L93" s="168">
        <v>21</v>
      </c>
      <c r="M93" s="168">
        <f t="shared" ref="M93:M99" si="38">G93*(1+L93/100)</f>
        <v>145974.35159999999</v>
      </c>
      <c r="N93" s="161">
        <v>8.6110000000000006E-2</v>
      </c>
      <c r="O93" s="161">
        <f t="shared" ref="O93:O99" si="39">ROUND(E93*N93,5)</f>
        <v>5.3164300000000004</v>
      </c>
      <c r="P93" s="161">
        <v>0</v>
      </c>
      <c r="Q93" s="161">
        <f t="shared" ref="Q93:Q99" si="40">ROUND(E93*P93,5)</f>
        <v>0</v>
      </c>
      <c r="R93" s="161"/>
      <c r="S93" s="161"/>
      <c r="T93" s="162">
        <v>2.2572199999999998</v>
      </c>
      <c r="U93" s="161">
        <f t="shared" ref="U93:U99" si="41">ROUND(E93*T93,2)</f>
        <v>139.36000000000001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101</v>
      </c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2">
        <v>76</v>
      </c>
      <c r="B94" s="158" t="s">
        <v>455</v>
      </c>
      <c r="C94" s="185" t="s">
        <v>456</v>
      </c>
      <c r="D94" s="160" t="s">
        <v>194</v>
      </c>
      <c r="E94" s="166">
        <v>4</v>
      </c>
      <c r="F94" s="168">
        <v>91.3</v>
      </c>
      <c r="G94" s="168">
        <v>365.2</v>
      </c>
      <c r="H94" s="168">
        <v>13.81</v>
      </c>
      <c r="I94" s="168">
        <f t="shared" si="36"/>
        <v>55.24</v>
      </c>
      <c r="J94" s="168">
        <v>77.489999999999995</v>
      </c>
      <c r="K94" s="168">
        <f t="shared" si="37"/>
        <v>309.95999999999998</v>
      </c>
      <c r="L94" s="168">
        <v>21</v>
      </c>
      <c r="M94" s="168">
        <f t="shared" si="38"/>
        <v>441.892</v>
      </c>
      <c r="N94" s="161">
        <v>1.17E-2</v>
      </c>
      <c r="O94" s="161">
        <f t="shared" si="39"/>
        <v>4.6800000000000001E-2</v>
      </c>
      <c r="P94" s="161">
        <v>0</v>
      </c>
      <c r="Q94" s="161">
        <f t="shared" si="40"/>
        <v>0</v>
      </c>
      <c r="R94" s="161"/>
      <c r="S94" s="161"/>
      <c r="T94" s="162">
        <v>0.28999999999999998</v>
      </c>
      <c r="U94" s="161">
        <f t="shared" si="41"/>
        <v>1.1599999999999999</v>
      </c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105</v>
      </c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2">
        <v>77</v>
      </c>
      <c r="B95" s="158" t="s">
        <v>232</v>
      </c>
      <c r="C95" s="185" t="s">
        <v>457</v>
      </c>
      <c r="D95" s="160" t="s">
        <v>194</v>
      </c>
      <c r="E95" s="166">
        <v>2</v>
      </c>
      <c r="F95" s="168">
        <v>31.7</v>
      </c>
      <c r="G95" s="168">
        <v>63.4</v>
      </c>
      <c r="H95" s="168">
        <v>31.7</v>
      </c>
      <c r="I95" s="168">
        <f t="shared" si="36"/>
        <v>63.4</v>
      </c>
      <c r="J95" s="168">
        <v>0</v>
      </c>
      <c r="K95" s="168">
        <f t="shared" si="37"/>
        <v>0</v>
      </c>
      <c r="L95" s="168">
        <v>21</v>
      </c>
      <c r="M95" s="168">
        <f t="shared" si="38"/>
        <v>76.713999999999999</v>
      </c>
      <c r="N95" s="161">
        <v>2.0000000000000002E-5</v>
      </c>
      <c r="O95" s="161">
        <f t="shared" si="39"/>
        <v>4.0000000000000003E-5</v>
      </c>
      <c r="P95" s="161">
        <v>0</v>
      </c>
      <c r="Q95" s="161">
        <f t="shared" si="40"/>
        <v>0</v>
      </c>
      <c r="R95" s="161"/>
      <c r="S95" s="161"/>
      <c r="T95" s="162">
        <v>0</v>
      </c>
      <c r="U95" s="161">
        <f t="shared" si="41"/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163</v>
      </c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2">
        <v>78</v>
      </c>
      <c r="B96" s="158" t="s">
        <v>232</v>
      </c>
      <c r="C96" s="185" t="s">
        <v>458</v>
      </c>
      <c r="D96" s="160" t="s">
        <v>194</v>
      </c>
      <c r="E96" s="166">
        <v>2</v>
      </c>
      <c r="F96" s="168">
        <v>31.7</v>
      </c>
      <c r="G96" s="168">
        <v>63.4</v>
      </c>
      <c r="H96" s="168">
        <v>31.7</v>
      </c>
      <c r="I96" s="168">
        <f t="shared" si="36"/>
        <v>63.4</v>
      </c>
      <c r="J96" s="168">
        <v>0</v>
      </c>
      <c r="K96" s="168">
        <f t="shared" si="37"/>
        <v>0</v>
      </c>
      <c r="L96" s="168">
        <v>21</v>
      </c>
      <c r="M96" s="168">
        <f t="shared" si="38"/>
        <v>76.713999999999999</v>
      </c>
      <c r="N96" s="161">
        <v>2.0000000000000002E-5</v>
      </c>
      <c r="O96" s="161">
        <f t="shared" si="39"/>
        <v>4.0000000000000003E-5</v>
      </c>
      <c r="P96" s="161">
        <v>0</v>
      </c>
      <c r="Q96" s="161">
        <f t="shared" si="40"/>
        <v>0</v>
      </c>
      <c r="R96" s="161"/>
      <c r="S96" s="161"/>
      <c r="T96" s="162">
        <v>0</v>
      </c>
      <c r="U96" s="161">
        <f t="shared" si="41"/>
        <v>0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163</v>
      </c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2">
        <v>79</v>
      </c>
      <c r="B97" s="158" t="s">
        <v>232</v>
      </c>
      <c r="C97" s="185" t="s">
        <v>459</v>
      </c>
      <c r="D97" s="160" t="s">
        <v>194</v>
      </c>
      <c r="E97" s="166">
        <v>2</v>
      </c>
      <c r="F97" s="168">
        <v>31.7</v>
      </c>
      <c r="G97" s="168">
        <v>63.4</v>
      </c>
      <c r="H97" s="168">
        <v>31.7</v>
      </c>
      <c r="I97" s="168">
        <f t="shared" si="36"/>
        <v>63.4</v>
      </c>
      <c r="J97" s="168">
        <v>0</v>
      </c>
      <c r="K97" s="168">
        <f t="shared" si="37"/>
        <v>0</v>
      </c>
      <c r="L97" s="168">
        <v>21</v>
      </c>
      <c r="M97" s="168">
        <f t="shared" si="38"/>
        <v>76.713999999999999</v>
      </c>
      <c r="N97" s="161">
        <v>2.0000000000000002E-5</v>
      </c>
      <c r="O97" s="161">
        <f t="shared" si="39"/>
        <v>4.0000000000000003E-5</v>
      </c>
      <c r="P97" s="161">
        <v>0</v>
      </c>
      <c r="Q97" s="161">
        <f t="shared" si="40"/>
        <v>0</v>
      </c>
      <c r="R97" s="161"/>
      <c r="S97" s="161"/>
      <c r="T97" s="162">
        <v>0</v>
      </c>
      <c r="U97" s="161">
        <f t="shared" si="41"/>
        <v>0</v>
      </c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163</v>
      </c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2">
        <v>80</v>
      </c>
      <c r="B98" s="158" t="s">
        <v>232</v>
      </c>
      <c r="C98" s="185" t="s">
        <v>460</v>
      </c>
      <c r="D98" s="160" t="s">
        <v>194</v>
      </c>
      <c r="E98" s="166">
        <v>1</v>
      </c>
      <c r="F98" s="168">
        <v>31.7</v>
      </c>
      <c r="G98" s="168">
        <v>31.7</v>
      </c>
      <c r="H98" s="168">
        <v>31.7</v>
      </c>
      <c r="I98" s="168">
        <f t="shared" si="36"/>
        <v>31.7</v>
      </c>
      <c r="J98" s="168">
        <v>0</v>
      </c>
      <c r="K98" s="168">
        <f t="shared" si="37"/>
        <v>0</v>
      </c>
      <c r="L98" s="168">
        <v>21</v>
      </c>
      <c r="M98" s="168">
        <f t="shared" si="38"/>
        <v>38.356999999999999</v>
      </c>
      <c r="N98" s="161">
        <v>2.0000000000000002E-5</v>
      </c>
      <c r="O98" s="161">
        <f t="shared" si="39"/>
        <v>2.0000000000000002E-5</v>
      </c>
      <c r="P98" s="161">
        <v>0</v>
      </c>
      <c r="Q98" s="161">
        <f t="shared" si="40"/>
        <v>0</v>
      </c>
      <c r="R98" s="161"/>
      <c r="S98" s="161"/>
      <c r="T98" s="162">
        <v>0</v>
      </c>
      <c r="U98" s="161">
        <f t="shared" si="41"/>
        <v>0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163</v>
      </c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2">
        <v>81</v>
      </c>
      <c r="B99" s="158" t="s">
        <v>232</v>
      </c>
      <c r="C99" s="185" t="s">
        <v>461</v>
      </c>
      <c r="D99" s="160" t="s">
        <v>194</v>
      </c>
      <c r="E99" s="166">
        <v>1</v>
      </c>
      <c r="F99" s="168">
        <v>200</v>
      </c>
      <c r="G99" s="168">
        <v>200</v>
      </c>
      <c r="H99" s="168">
        <v>200</v>
      </c>
      <c r="I99" s="168">
        <f t="shared" si="36"/>
        <v>200</v>
      </c>
      <c r="J99" s="168">
        <v>0</v>
      </c>
      <c r="K99" s="168">
        <f t="shared" si="37"/>
        <v>0</v>
      </c>
      <c r="L99" s="168">
        <v>21</v>
      </c>
      <c r="M99" s="168">
        <f t="shared" si="38"/>
        <v>242</v>
      </c>
      <c r="N99" s="161">
        <v>2.0000000000000002E-5</v>
      </c>
      <c r="O99" s="161">
        <f t="shared" si="39"/>
        <v>2.0000000000000002E-5</v>
      </c>
      <c r="P99" s="161">
        <v>0</v>
      </c>
      <c r="Q99" s="161">
        <f t="shared" si="40"/>
        <v>0</v>
      </c>
      <c r="R99" s="161"/>
      <c r="S99" s="161"/>
      <c r="T99" s="162">
        <v>0</v>
      </c>
      <c r="U99" s="161">
        <f t="shared" si="41"/>
        <v>0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163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x14ac:dyDescent="0.2">
      <c r="A100" s="153" t="s">
        <v>96</v>
      </c>
      <c r="B100" s="159" t="s">
        <v>63</v>
      </c>
      <c r="C100" s="186" t="s">
        <v>64</v>
      </c>
      <c r="D100" s="163"/>
      <c r="E100" s="167"/>
      <c r="F100" s="169"/>
      <c r="G100" s="169">
        <f>SUMIF(AE101:AE101,"&lt;&gt;NOR",G101:G101)</f>
        <v>244596</v>
      </c>
      <c r="H100" s="169"/>
      <c r="I100" s="169">
        <f>SUM(I101:I101)</f>
        <v>0</v>
      </c>
      <c r="J100" s="169"/>
      <c r="K100" s="169">
        <f>SUM(K101:K101)</f>
        <v>244596</v>
      </c>
      <c r="L100" s="169"/>
      <c r="M100" s="169">
        <f>SUM(M101:M101)</f>
        <v>295961.15999999997</v>
      </c>
      <c r="N100" s="164"/>
      <c r="O100" s="164">
        <f>SUM(O101:O101)</f>
        <v>0</v>
      </c>
      <c r="P100" s="164"/>
      <c r="Q100" s="164">
        <f>SUM(Q101:Q101)</f>
        <v>0</v>
      </c>
      <c r="R100" s="164"/>
      <c r="S100" s="164"/>
      <c r="T100" s="165"/>
      <c r="U100" s="164">
        <f>SUM(U101:U101)</f>
        <v>474.61</v>
      </c>
      <c r="AE100" t="s">
        <v>97</v>
      </c>
    </row>
    <row r="101" spans="1:60" outlineLevel="1" x14ac:dyDescent="0.2">
      <c r="A101" s="152">
        <v>82</v>
      </c>
      <c r="B101" s="158" t="s">
        <v>282</v>
      </c>
      <c r="C101" s="185" t="s">
        <v>283</v>
      </c>
      <c r="D101" s="160" t="s">
        <v>162</v>
      </c>
      <c r="E101" s="166">
        <v>2244</v>
      </c>
      <c r="F101" s="168">
        <v>109</v>
      </c>
      <c r="G101" s="168">
        <v>244596</v>
      </c>
      <c r="H101" s="168">
        <v>0</v>
      </c>
      <c r="I101" s="168">
        <f>ROUND(E101*H101,2)</f>
        <v>0</v>
      </c>
      <c r="J101" s="168">
        <v>109</v>
      </c>
      <c r="K101" s="168">
        <f>ROUND(E101*J101,2)</f>
        <v>244596</v>
      </c>
      <c r="L101" s="168">
        <v>21</v>
      </c>
      <c r="M101" s="168">
        <f>G101*(1+L101/100)</f>
        <v>295961.15999999997</v>
      </c>
      <c r="N101" s="161">
        <v>0</v>
      </c>
      <c r="O101" s="161">
        <f>ROUND(E101*N101,5)</f>
        <v>0</v>
      </c>
      <c r="P101" s="161">
        <v>0</v>
      </c>
      <c r="Q101" s="161">
        <f>ROUND(E101*P101,5)</f>
        <v>0</v>
      </c>
      <c r="R101" s="161"/>
      <c r="S101" s="161"/>
      <c r="T101" s="162">
        <v>0.21149999999999999</v>
      </c>
      <c r="U101" s="161">
        <f>ROUND(E101*T101,2)</f>
        <v>474.61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105</v>
      </c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x14ac:dyDescent="0.2">
      <c r="A102" s="153" t="s">
        <v>96</v>
      </c>
      <c r="B102" s="159" t="s">
        <v>462</v>
      </c>
      <c r="C102" s="186" t="s">
        <v>463</v>
      </c>
      <c r="D102" s="163"/>
      <c r="E102" s="167"/>
      <c r="F102" s="169"/>
      <c r="G102" s="169">
        <f>SUMIF(AE103:AE103,"&lt;&gt;NOR",G103:G103)</f>
        <v>13315.57</v>
      </c>
      <c r="H102" s="169"/>
      <c r="I102" s="169">
        <f>SUM(I103:I103)</f>
        <v>8096.87</v>
      </c>
      <c r="J102" s="169"/>
      <c r="K102" s="169">
        <f>SUM(K103:K103)</f>
        <v>5218.7</v>
      </c>
      <c r="L102" s="169"/>
      <c r="M102" s="169">
        <f>SUM(M103:M103)</f>
        <v>16111.839699999999</v>
      </c>
      <c r="N102" s="164"/>
      <c r="O102" s="164">
        <f>SUM(O103:O103)</f>
        <v>0.37537999999999999</v>
      </c>
      <c r="P102" s="164"/>
      <c r="Q102" s="164">
        <f>SUM(Q103:Q103)</f>
        <v>0</v>
      </c>
      <c r="R102" s="164"/>
      <c r="S102" s="164"/>
      <c r="T102" s="165"/>
      <c r="U102" s="164">
        <f>SUM(U103:U103)</f>
        <v>17.72</v>
      </c>
      <c r="AE102" t="s">
        <v>97</v>
      </c>
    </row>
    <row r="103" spans="1:60" ht="22.5" outlineLevel="1" x14ac:dyDescent="0.2">
      <c r="A103" s="152">
        <v>83</v>
      </c>
      <c r="B103" s="158" t="s">
        <v>464</v>
      </c>
      <c r="C103" s="185" t="s">
        <v>465</v>
      </c>
      <c r="D103" s="160" t="s">
        <v>104</v>
      </c>
      <c r="E103" s="166">
        <v>38.54</v>
      </c>
      <c r="F103" s="168">
        <v>345.5</v>
      </c>
      <c r="G103" s="168">
        <v>13315.57</v>
      </c>
      <c r="H103" s="168">
        <v>210.09</v>
      </c>
      <c r="I103" s="168">
        <f>ROUND(E103*H103,2)</f>
        <v>8096.87</v>
      </c>
      <c r="J103" s="168">
        <v>135.41</v>
      </c>
      <c r="K103" s="168">
        <f>ROUND(E103*J103,2)</f>
        <v>5218.7</v>
      </c>
      <c r="L103" s="168">
        <v>21</v>
      </c>
      <c r="M103" s="168">
        <f>G103*(1+L103/100)</f>
        <v>16111.839699999999</v>
      </c>
      <c r="N103" s="161">
        <v>9.7400000000000004E-3</v>
      </c>
      <c r="O103" s="161">
        <f>ROUND(E103*N103,5)</f>
        <v>0.37537999999999999</v>
      </c>
      <c r="P103" s="161">
        <v>0</v>
      </c>
      <c r="Q103" s="161">
        <f>ROUND(E103*P103,5)</f>
        <v>0</v>
      </c>
      <c r="R103" s="161"/>
      <c r="S103" s="161"/>
      <c r="T103" s="162">
        <v>0.45982000000000001</v>
      </c>
      <c r="U103" s="161">
        <f>ROUND(E103*T103,2)</f>
        <v>17.72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105</v>
      </c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x14ac:dyDescent="0.2">
      <c r="A104" s="153" t="s">
        <v>96</v>
      </c>
      <c r="B104" s="159" t="s">
        <v>466</v>
      </c>
      <c r="C104" s="186" t="s">
        <v>467</v>
      </c>
      <c r="D104" s="163"/>
      <c r="E104" s="167"/>
      <c r="F104" s="169"/>
      <c r="G104" s="169">
        <f>SUMIF(AE105:AE107,"&lt;&gt;NOR",G105:G107)</f>
        <v>15167.06</v>
      </c>
      <c r="H104" s="169"/>
      <c r="I104" s="169">
        <f>SUM(I105:I107)</f>
        <v>13400.04</v>
      </c>
      <c r="J104" s="169"/>
      <c r="K104" s="169">
        <f>SUM(K105:K107)</f>
        <v>1767.02</v>
      </c>
      <c r="L104" s="169"/>
      <c r="M104" s="169">
        <f>SUM(M105:M107)</f>
        <v>18352.142599999999</v>
      </c>
      <c r="N104" s="164"/>
      <c r="O104" s="164">
        <f>SUM(O105:O107)</f>
        <v>0.25958999999999999</v>
      </c>
      <c r="P104" s="164"/>
      <c r="Q104" s="164">
        <f>SUM(Q105:Q107)</f>
        <v>0</v>
      </c>
      <c r="R104" s="164"/>
      <c r="S104" s="164"/>
      <c r="T104" s="165"/>
      <c r="U104" s="164">
        <f>SUM(U105:U107)</f>
        <v>6.7200000000000006</v>
      </c>
      <c r="AE104" t="s">
        <v>97</v>
      </c>
    </row>
    <row r="105" spans="1:60" ht="22.5" outlineLevel="1" x14ac:dyDescent="0.2">
      <c r="A105" s="152">
        <v>84</v>
      </c>
      <c r="B105" s="158" t="s">
        <v>468</v>
      </c>
      <c r="C105" s="185" t="s">
        <v>469</v>
      </c>
      <c r="D105" s="160" t="s">
        <v>104</v>
      </c>
      <c r="E105" s="166">
        <v>38.54</v>
      </c>
      <c r="F105" s="168">
        <v>209</v>
      </c>
      <c r="G105" s="168">
        <v>8054.86</v>
      </c>
      <c r="H105" s="168">
        <v>188</v>
      </c>
      <c r="I105" s="168">
        <f>ROUND(E105*H105,2)</f>
        <v>7245.52</v>
      </c>
      <c r="J105" s="168">
        <v>21</v>
      </c>
      <c r="K105" s="168">
        <f>ROUND(E105*J105,2)</f>
        <v>809.34</v>
      </c>
      <c r="L105" s="168">
        <v>21</v>
      </c>
      <c r="M105" s="168">
        <f>G105*(1+L105/100)</f>
        <v>9746.3805999999986</v>
      </c>
      <c r="N105" s="161">
        <v>2.14E-3</v>
      </c>
      <c r="O105" s="161">
        <f>ROUND(E105*N105,5)</f>
        <v>8.2479999999999998E-2</v>
      </c>
      <c r="P105" s="161">
        <v>0</v>
      </c>
      <c r="Q105" s="161">
        <f>ROUND(E105*P105,5)</f>
        <v>0</v>
      </c>
      <c r="R105" s="161"/>
      <c r="S105" s="161"/>
      <c r="T105" s="162">
        <v>0.08</v>
      </c>
      <c r="U105" s="161">
        <f>ROUND(E105*T105,2)</f>
        <v>3.08</v>
      </c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105</v>
      </c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52">
        <v>85</v>
      </c>
      <c r="B106" s="158" t="s">
        <v>470</v>
      </c>
      <c r="C106" s="185" t="s">
        <v>471</v>
      </c>
      <c r="D106" s="160" t="s">
        <v>104</v>
      </c>
      <c r="E106" s="166">
        <v>5.4</v>
      </c>
      <c r="F106" s="168">
        <v>48</v>
      </c>
      <c r="G106" s="168">
        <v>259.2</v>
      </c>
      <c r="H106" s="168">
        <v>5.43</v>
      </c>
      <c r="I106" s="168">
        <f>ROUND(E106*H106,2)</f>
        <v>29.32</v>
      </c>
      <c r="J106" s="168">
        <v>42.57</v>
      </c>
      <c r="K106" s="168">
        <f>ROUND(E106*J106,2)</f>
        <v>229.88</v>
      </c>
      <c r="L106" s="168">
        <v>21</v>
      </c>
      <c r="M106" s="168">
        <f>G106*(1+L106/100)</f>
        <v>313.63200000000001</v>
      </c>
      <c r="N106" s="161">
        <v>2.3000000000000001E-4</v>
      </c>
      <c r="O106" s="161">
        <f>ROUND(E106*N106,5)</f>
        <v>1.24E-3</v>
      </c>
      <c r="P106" s="161">
        <v>0</v>
      </c>
      <c r="Q106" s="161">
        <f>ROUND(E106*P106,5)</f>
        <v>0</v>
      </c>
      <c r="R106" s="161"/>
      <c r="S106" s="161"/>
      <c r="T106" s="162">
        <v>0.161</v>
      </c>
      <c r="U106" s="161">
        <f>ROUND(E106*T106,2)</f>
        <v>0.87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105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22.5" outlineLevel="1" x14ac:dyDescent="0.2">
      <c r="A107" s="152">
        <v>86</v>
      </c>
      <c r="B107" s="158" t="s">
        <v>472</v>
      </c>
      <c r="C107" s="185" t="s">
        <v>473</v>
      </c>
      <c r="D107" s="160" t="s">
        <v>104</v>
      </c>
      <c r="E107" s="166">
        <v>30.8</v>
      </c>
      <c r="F107" s="168">
        <v>222.5</v>
      </c>
      <c r="G107" s="168">
        <v>6853</v>
      </c>
      <c r="H107" s="168">
        <v>198.87</v>
      </c>
      <c r="I107" s="168">
        <f>ROUND(E107*H107,2)</f>
        <v>6125.2</v>
      </c>
      <c r="J107" s="168">
        <v>23.629999999999995</v>
      </c>
      <c r="K107" s="168">
        <f>ROUND(E107*J107,2)</f>
        <v>727.8</v>
      </c>
      <c r="L107" s="168">
        <v>21</v>
      </c>
      <c r="M107" s="168">
        <f>G107*(1+L107/100)</f>
        <v>8292.1299999999992</v>
      </c>
      <c r="N107" s="161">
        <v>5.7099999999999998E-3</v>
      </c>
      <c r="O107" s="161">
        <f>ROUND(E107*N107,5)</f>
        <v>0.17587</v>
      </c>
      <c r="P107" s="161">
        <v>0</v>
      </c>
      <c r="Q107" s="161">
        <f>ROUND(E107*P107,5)</f>
        <v>0</v>
      </c>
      <c r="R107" s="161"/>
      <c r="S107" s="161"/>
      <c r="T107" s="162">
        <v>0.09</v>
      </c>
      <c r="U107" s="161">
        <f>ROUND(E107*T107,2)</f>
        <v>2.77</v>
      </c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105</v>
      </c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x14ac:dyDescent="0.2">
      <c r="A108" s="153" t="s">
        <v>96</v>
      </c>
      <c r="B108" s="159" t="s">
        <v>474</v>
      </c>
      <c r="C108" s="186" t="s">
        <v>475</v>
      </c>
      <c r="D108" s="163"/>
      <c r="E108" s="167"/>
      <c r="F108" s="169"/>
      <c r="G108" s="169">
        <f>SUMIF(AE109:AE112,"&lt;&gt;NOR",G109:G112)</f>
        <v>7371.3</v>
      </c>
      <c r="H108" s="169"/>
      <c r="I108" s="169">
        <f>SUM(I109:I112)</f>
        <v>3400.95</v>
      </c>
      <c r="J108" s="169"/>
      <c r="K108" s="169">
        <f>SUM(K109:K112)</f>
        <v>3970.36</v>
      </c>
      <c r="L108" s="169"/>
      <c r="M108" s="169">
        <f>SUM(M109:M112)</f>
        <v>8919.2729999999992</v>
      </c>
      <c r="N108" s="164"/>
      <c r="O108" s="164">
        <f>SUM(O109:O112)</f>
        <v>2.044E-2</v>
      </c>
      <c r="P108" s="164"/>
      <c r="Q108" s="164">
        <f>SUM(Q109:Q112)</f>
        <v>0</v>
      </c>
      <c r="R108" s="164"/>
      <c r="S108" s="164"/>
      <c r="T108" s="165"/>
      <c r="U108" s="164">
        <f>SUM(U109:U112)</f>
        <v>12.42</v>
      </c>
      <c r="AE108" t="s">
        <v>97</v>
      </c>
    </row>
    <row r="109" spans="1:60" outlineLevel="1" x14ac:dyDescent="0.2">
      <c r="A109" s="152">
        <v>87</v>
      </c>
      <c r="B109" s="158" t="s">
        <v>476</v>
      </c>
      <c r="C109" s="185" t="s">
        <v>477</v>
      </c>
      <c r="D109" s="160" t="s">
        <v>122</v>
      </c>
      <c r="E109" s="166">
        <v>4</v>
      </c>
      <c r="F109" s="168">
        <v>481.5</v>
      </c>
      <c r="G109" s="168">
        <v>1926</v>
      </c>
      <c r="H109" s="168">
        <v>226.54</v>
      </c>
      <c r="I109" s="168">
        <f>ROUND(E109*H109,2)</f>
        <v>906.16</v>
      </c>
      <c r="J109" s="168">
        <v>254.96</v>
      </c>
      <c r="K109" s="168">
        <f>ROUND(E109*J109,2)</f>
        <v>1019.84</v>
      </c>
      <c r="L109" s="168">
        <v>21</v>
      </c>
      <c r="M109" s="168">
        <f>G109*(1+L109/100)</f>
        <v>2330.46</v>
      </c>
      <c r="N109" s="161">
        <v>1.31E-3</v>
      </c>
      <c r="O109" s="161">
        <f>ROUND(E109*N109,5)</f>
        <v>5.2399999999999999E-3</v>
      </c>
      <c r="P109" s="161">
        <v>0</v>
      </c>
      <c r="Q109" s="161">
        <f>ROUND(E109*P109,5)</f>
        <v>0</v>
      </c>
      <c r="R109" s="161"/>
      <c r="S109" s="161"/>
      <c r="T109" s="162">
        <v>0.79700000000000004</v>
      </c>
      <c r="U109" s="161">
        <f>ROUND(E109*T109,2)</f>
        <v>3.19</v>
      </c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105</v>
      </c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2">
        <v>88</v>
      </c>
      <c r="B110" s="158" t="s">
        <v>478</v>
      </c>
      <c r="C110" s="185" t="s">
        <v>479</v>
      </c>
      <c r="D110" s="160" t="s">
        <v>122</v>
      </c>
      <c r="E110" s="166">
        <v>10.5</v>
      </c>
      <c r="F110" s="168">
        <v>462.5</v>
      </c>
      <c r="G110" s="168">
        <v>4856.25</v>
      </c>
      <c r="H110" s="168">
        <v>206.21</v>
      </c>
      <c r="I110" s="168">
        <f>ROUND(E110*H110,2)</f>
        <v>2165.21</v>
      </c>
      <c r="J110" s="168">
        <v>256.28999999999996</v>
      </c>
      <c r="K110" s="168">
        <f>ROUND(E110*J110,2)</f>
        <v>2691.05</v>
      </c>
      <c r="L110" s="168">
        <v>21</v>
      </c>
      <c r="M110" s="168">
        <f>G110*(1+L110/100)</f>
        <v>5876.0625</v>
      </c>
      <c r="N110" s="161">
        <v>1.4400000000000001E-3</v>
      </c>
      <c r="O110" s="161">
        <f>ROUND(E110*N110,5)</f>
        <v>1.512E-2</v>
      </c>
      <c r="P110" s="161">
        <v>0</v>
      </c>
      <c r="Q110" s="161">
        <f>ROUND(E110*P110,5)</f>
        <v>0</v>
      </c>
      <c r="R110" s="161"/>
      <c r="S110" s="161"/>
      <c r="T110" s="162">
        <v>0.8</v>
      </c>
      <c r="U110" s="161">
        <f>ROUND(E110*T110,2)</f>
        <v>8.4</v>
      </c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105</v>
      </c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2">
        <v>89</v>
      </c>
      <c r="B111" s="158" t="s">
        <v>480</v>
      </c>
      <c r="C111" s="185" t="s">
        <v>481</v>
      </c>
      <c r="D111" s="160" t="s">
        <v>194</v>
      </c>
      <c r="E111" s="166">
        <v>1</v>
      </c>
      <c r="F111" s="168">
        <v>358.5</v>
      </c>
      <c r="G111" s="168">
        <v>358.5</v>
      </c>
      <c r="H111" s="168">
        <v>321.45999999999998</v>
      </c>
      <c r="I111" s="168">
        <f>ROUND(E111*H111,2)</f>
        <v>321.45999999999998</v>
      </c>
      <c r="J111" s="168">
        <v>37.04000000000002</v>
      </c>
      <c r="K111" s="168">
        <f>ROUND(E111*J111,2)</f>
        <v>37.04</v>
      </c>
      <c r="L111" s="168">
        <v>21</v>
      </c>
      <c r="M111" s="168">
        <f>G111*(1+L111/100)</f>
        <v>433.78499999999997</v>
      </c>
      <c r="N111" s="161">
        <v>8.0000000000000007E-5</v>
      </c>
      <c r="O111" s="161">
        <f>ROUND(E111*N111,5)</f>
        <v>8.0000000000000007E-5</v>
      </c>
      <c r="P111" s="161">
        <v>0</v>
      </c>
      <c r="Q111" s="161">
        <f>ROUND(E111*P111,5)</f>
        <v>0</v>
      </c>
      <c r="R111" s="161"/>
      <c r="S111" s="161"/>
      <c r="T111" s="162">
        <v>0.13300000000000001</v>
      </c>
      <c r="U111" s="161">
        <f>ROUND(E111*T111,2)</f>
        <v>0.13</v>
      </c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105</v>
      </c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2">
        <v>90</v>
      </c>
      <c r="B112" s="158" t="s">
        <v>482</v>
      </c>
      <c r="C112" s="185" t="s">
        <v>483</v>
      </c>
      <c r="D112" s="160" t="s">
        <v>122</v>
      </c>
      <c r="E112" s="166">
        <v>14.5</v>
      </c>
      <c r="F112" s="168">
        <v>15.9</v>
      </c>
      <c r="G112" s="168">
        <v>230.55</v>
      </c>
      <c r="H112" s="168">
        <v>0.56000000000000005</v>
      </c>
      <c r="I112" s="168">
        <f>ROUND(E112*H112,2)</f>
        <v>8.1199999999999992</v>
      </c>
      <c r="J112" s="168">
        <v>15.34</v>
      </c>
      <c r="K112" s="168">
        <f>ROUND(E112*J112,2)</f>
        <v>222.43</v>
      </c>
      <c r="L112" s="168">
        <v>21</v>
      </c>
      <c r="M112" s="168">
        <f>G112*(1+L112/100)</f>
        <v>278.96550000000002</v>
      </c>
      <c r="N112" s="161">
        <v>0</v>
      </c>
      <c r="O112" s="161">
        <f>ROUND(E112*N112,5)</f>
        <v>0</v>
      </c>
      <c r="P112" s="161">
        <v>0</v>
      </c>
      <c r="Q112" s="161">
        <f>ROUND(E112*P112,5)</f>
        <v>0</v>
      </c>
      <c r="R112" s="161"/>
      <c r="S112" s="161"/>
      <c r="T112" s="162">
        <v>4.8000000000000001E-2</v>
      </c>
      <c r="U112" s="161">
        <f>ROUND(E112*T112,2)</f>
        <v>0.7</v>
      </c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105</v>
      </c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x14ac:dyDescent="0.2">
      <c r="A113" s="153" t="s">
        <v>96</v>
      </c>
      <c r="B113" s="159" t="s">
        <v>484</v>
      </c>
      <c r="C113" s="186" t="s">
        <v>485</v>
      </c>
      <c r="D113" s="163"/>
      <c r="E113" s="167"/>
      <c r="F113" s="169"/>
      <c r="G113" s="169">
        <f>SUMIF(AE114:AE122,"&lt;&gt;NOR",G114:G122)</f>
        <v>14664.06</v>
      </c>
      <c r="H113" s="169"/>
      <c r="I113" s="169">
        <f>SUM(I114:I122)</f>
        <v>13092.32</v>
      </c>
      <c r="J113" s="169"/>
      <c r="K113" s="169">
        <f>SUM(K114:K122)</f>
        <v>1571.7399999999998</v>
      </c>
      <c r="L113" s="169"/>
      <c r="M113" s="169">
        <f>SUM(M114:M122)</f>
        <v>17743.512599999998</v>
      </c>
      <c r="N113" s="164"/>
      <c r="O113" s="164">
        <f>SUM(O114:O122)</f>
        <v>4.334000000000001E-2</v>
      </c>
      <c r="P113" s="164"/>
      <c r="Q113" s="164">
        <f>SUM(Q114:Q122)</f>
        <v>0</v>
      </c>
      <c r="R113" s="164"/>
      <c r="S113" s="164"/>
      <c r="T113" s="165"/>
      <c r="U113" s="164">
        <f>SUM(U114:U122)</f>
        <v>6.0299999999999994</v>
      </c>
      <c r="AE113" t="s">
        <v>97</v>
      </c>
    </row>
    <row r="114" spans="1:60" outlineLevel="1" x14ac:dyDescent="0.2">
      <c r="A114" s="152">
        <v>91</v>
      </c>
      <c r="B114" s="158" t="s">
        <v>486</v>
      </c>
      <c r="C114" s="185" t="s">
        <v>487</v>
      </c>
      <c r="D114" s="160" t="s">
        <v>122</v>
      </c>
      <c r="E114" s="166">
        <v>4</v>
      </c>
      <c r="F114" s="168">
        <v>270.5</v>
      </c>
      <c r="G114" s="168">
        <v>1082</v>
      </c>
      <c r="H114" s="168">
        <v>74.05</v>
      </c>
      <c r="I114" s="168">
        <f t="shared" ref="I114:I122" si="42">ROUND(E114*H114,2)</f>
        <v>296.2</v>
      </c>
      <c r="J114" s="168">
        <v>196.45</v>
      </c>
      <c r="K114" s="168">
        <f t="shared" ref="K114:K122" si="43">ROUND(E114*J114,2)</f>
        <v>785.8</v>
      </c>
      <c r="L114" s="168">
        <v>21</v>
      </c>
      <c r="M114" s="168">
        <f t="shared" ref="M114:M122" si="44">G114*(1+L114/100)</f>
        <v>1309.22</v>
      </c>
      <c r="N114" s="161">
        <v>5.1799999999999997E-3</v>
      </c>
      <c r="O114" s="161">
        <f t="shared" ref="O114:O122" si="45">ROUND(E114*N114,5)</f>
        <v>2.0719999999999999E-2</v>
      </c>
      <c r="P114" s="161">
        <v>0</v>
      </c>
      <c r="Q114" s="161">
        <f t="shared" ref="Q114:Q122" si="46">ROUND(E114*P114,5)</f>
        <v>0</v>
      </c>
      <c r="R114" s="161"/>
      <c r="S114" s="161"/>
      <c r="T114" s="162">
        <v>0.63429999999999997</v>
      </c>
      <c r="U114" s="161">
        <f t="shared" ref="U114:U122" si="47">ROUND(E114*T114,2)</f>
        <v>2.54</v>
      </c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105</v>
      </c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2">
        <v>92</v>
      </c>
      <c r="B115" s="158" t="s">
        <v>488</v>
      </c>
      <c r="C115" s="185" t="s">
        <v>489</v>
      </c>
      <c r="D115" s="160" t="s">
        <v>122</v>
      </c>
      <c r="E115" s="166">
        <v>1.7</v>
      </c>
      <c r="F115" s="168">
        <v>215</v>
      </c>
      <c r="G115" s="168">
        <v>365.5</v>
      </c>
      <c r="H115" s="168">
        <v>55.1</v>
      </c>
      <c r="I115" s="168">
        <f t="shared" si="42"/>
        <v>93.67</v>
      </c>
      <c r="J115" s="168">
        <v>159.9</v>
      </c>
      <c r="K115" s="168">
        <f t="shared" si="43"/>
        <v>271.83</v>
      </c>
      <c r="L115" s="168">
        <v>21</v>
      </c>
      <c r="M115" s="168">
        <f t="shared" si="44"/>
        <v>442.255</v>
      </c>
      <c r="N115" s="161">
        <v>3.9300000000000003E-3</v>
      </c>
      <c r="O115" s="161">
        <f t="shared" si="45"/>
        <v>6.6800000000000002E-3</v>
      </c>
      <c r="P115" s="161">
        <v>0</v>
      </c>
      <c r="Q115" s="161">
        <f t="shared" si="46"/>
        <v>0</v>
      </c>
      <c r="R115" s="161"/>
      <c r="S115" s="161"/>
      <c r="T115" s="162">
        <v>0.52200000000000002</v>
      </c>
      <c r="U115" s="161">
        <f t="shared" si="47"/>
        <v>0.89</v>
      </c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105</v>
      </c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 x14ac:dyDescent="0.2">
      <c r="A116" s="152">
        <v>93</v>
      </c>
      <c r="B116" s="158" t="s">
        <v>232</v>
      </c>
      <c r="C116" s="185" t="s">
        <v>490</v>
      </c>
      <c r="D116" s="160" t="s">
        <v>491</v>
      </c>
      <c r="E116" s="166">
        <v>1</v>
      </c>
      <c r="F116" s="168">
        <v>2400</v>
      </c>
      <c r="G116" s="168">
        <v>2400</v>
      </c>
      <c r="H116" s="168">
        <v>2313.0100000000002</v>
      </c>
      <c r="I116" s="168">
        <f t="shared" si="42"/>
        <v>2313.0100000000002</v>
      </c>
      <c r="J116" s="168">
        <v>86.989999999999782</v>
      </c>
      <c r="K116" s="168">
        <f t="shared" si="43"/>
        <v>86.99</v>
      </c>
      <c r="L116" s="168">
        <v>21</v>
      </c>
      <c r="M116" s="168">
        <f t="shared" si="44"/>
        <v>2904</v>
      </c>
      <c r="N116" s="161">
        <v>3.9300000000000003E-3</v>
      </c>
      <c r="O116" s="161">
        <f t="shared" si="45"/>
        <v>3.9300000000000003E-3</v>
      </c>
      <c r="P116" s="161">
        <v>0</v>
      </c>
      <c r="Q116" s="161">
        <f t="shared" si="46"/>
        <v>0</v>
      </c>
      <c r="R116" s="161"/>
      <c r="S116" s="161"/>
      <c r="T116" s="162">
        <v>0.52200000000000002</v>
      </c>
      <c r="U116" s="161">
        <f t="shared" si="47"/>
        <v>0.52</v>
      </c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163</v>
      </c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 x14ac:dyDescent="0.2">
      <c r="A117" s="152">
        <v>94</v>
      </c>
      <c r="B117" s="158" t="s">
        <v>232</v>
      </c>
      <c r="C117" s="185" t="s">
        <v>492</v>
      </c>
      <c r="D117" s="160" t="s">
        <v>491</v>
      </c>
      <c r="E117" s="166">
        <v>1</v>
      </c>
      <c r="F117" s="168">
        <v>7500</v>
      </c>
      <c r="G117" s="168">
        <v>7500</v>
      </c>
      <c r="H117" s="168">
        <v>7413.0099999999993</v>
      </c>
      <c r="I117" s="168">
        <f t="shared" si="42"/>
        <v>7413.01</v>
      </c>
      <c r="J117" s="168">
        <v>86.990000000000691</v>
      </c>
      <c r="K117" s="168">
        <f t="shared" si="43"/>
        <v>86.99</v>
      </c>
      <c r="L117" s="168">
        <v>21</v>
      </c>
      <c r="M117" s="168">
        <f t="shared" si="44"/>
        <v>9075</v>
      </c>
      <c r="N117" s="161">
        <v>3.9300000000000003E-3</v>
      </c>
      <c r="O117" s="161">
        <f t="shared" si="45"/>
        <v>3.9300000000000003E-3</v>
      </c>
      <c r="P117" s="161">
        <v>0</v>
      </c>
      <c r="Q117" s="161">
        <f t="shared" si="46"/>
        <v>0</v>
      </c>
      <c r="R117" s="161"/>
      <c r="S117" s="161"/>
      <c r="T117" s="162">
        <v>0.52200000000000002</v>
      </c>
      <c r="U117" s="161">
        <f t="shared" si="47"/>
        <v>0.52</v>
      </c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163</v>
      </c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22.5" outlineLevel="1" x14ac:dyDescent="0.2">
      <c r="A118" s="152">
        <v>95</v>
      </c>
      <c r="B118" s="158" t="s">
        <v>232</v>
      </c>
      <c r="C118" s="185" t="s">
        <v>493</v>
      </c>
      <c r="D118" s="160" t="s">
        <v>491</v>
      </c>
      <c r="E118" s="166">
        <v>1</v>
      </c>
      <c r="F118" s="168">
        <v>1500</v>
      </c>
      <c r="G118" s="168">
        <v>1500</v>
      </c>
      <c r="H118" s="168">
        <v>1413.01</v>
      </c>
      <c r="I118" s="168">
        <f t="shared" si="42"/>
        <v>1413.01</v>
      </c>
      <c r="J118" s="168">
        <v>86.990000000000009</v>
      </c>
      <c r="K118" s="168">
        <f t="shared" si="43"/>
        <v>86.99</v>
      </c>
      <c r="L118" s="168">
        <v>21</v>
      </c>
      <c r="M118" s="168">
        <f t="shared" si="44"/>
        <v>1815</v>
      </c>
      <c r="N118" s="161">
        <v>3.9300000000000003E-3</v>
      </c>
      <c r="O118" s="161">
        <f t="shared" si="45"/>
        <v>3.9300000000000003E-3</v>
      </c>
      <c r="P118" s="161">
        <v>0</v>
      </c>
      <c r="Q118" s="161">
        <f t="shared" si="46"/>
        <v>0</v>
      </c>
      <c r="R118" s="161"/>
      <c r="S118" s="161"/>
      <c r="T118" s="162">
        <v>0.52200000000000002</v>
      </c>
      <c r="U118" s="161">
        <f t="shared" si="47"/>
        <v>0.52</v>
      </c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163</v>
      </c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2">
        <v>96</v>
      </c>
      <c r="B119" s="158" t="s">
        <v>232</v>
      </c>
      <c r="C119" s="185" t="s">
        <v>494</v>
      </c>
      <c r="D119" s="160" t="s">
        <v>194</v>
      </c>
      <c r="E119" s="166">
        <v>1</v>
      </c>
      <c r="F119" s="168">
        <v>141</v>
      </c>
      <c r="G119" s="168">
        <v>141</v>
      </c>
      <c r="H119" s="168">
        <v>141</v>
      </c>
      <c r="I119" s="168">
        <f t="shared" si="42"/>
        <v>141</v>
      </c>
      <c r="J119" s="168">
        <v>0</v>
      </c>
      <c r="K119" s="168">
        <f t="shared" si="43"/>
        <v>0</v>
      </c>
      <c r="L119" s="168">
        <v>21</v>
      </c>
      <c r="M119" s="168">
        <f t="shared" si="44"/>
        <v>170.60999999999999</v>
      </c>
      <c r="N119" s="161">
        <v>1.6000000000000001E-4</v>
      </c>
      <c r="O119" s="161">
        <f t="shared" si="45"/>
        <v>1.6000000000000001E-4</v>
      </c>
      <c r="P119" s="161">
        <v>0</v>
      </c>
      <c r="Q119" s="161">
        <f t="shared" si="46"/>
        <v>0</v>
      </c>
      <c r="R119" s="161"/>
      <c r="S119" s="161"/>
      <c r="T119" s="162">
        <v>0</v>
      </c>
      <c r="U119" s="161">
        <f t="shared" si="47"/>
        <v>0</v>
      </c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163</v>
      </c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22.5" outlineLevel="1" x14ac:dyDescent="0.2">
      <c r="A120" s="152">
        <v>97</v>
      </c>
      <c r="B120" s="158" t="s">
        <v>232</v>
      </c>
      <c r="C120" s="185" t="s">
        <v>495</v>
      </c>
      <c r="D120" s="160" t="s">
        <v>491</v>
      </c>
      <c r="E120" s="166">
        <v>1</v>
      </c>
      <c r="F120" s="168">
        <v>1500</v>
      </c>
      <c r="G120" s="168">
        <v>1500</v>
      </c>
      <c r="H120" s="168">
        <v>1413.01</v>
      </c>
      <c r="I120" s="168">
        <f t="shared" si="42"/>
        <v>1413.01</v>
      </c>
      <c r="J120" s="168">
        <v>86.990000000000009</v>
      </c>
      <c r="K120" s="168">
        <f t="shared" si="43"/>
        <v>86.99</v>
      </c>
      <c r="L120" s="168">
        <v>21</v>
      </c>
      <c r="M120" s="168">
        <f t="shared" si="44"/>
        <v>1815</v>
      </c>
      <c r="N120" s="161">
        <v>3.9300000000000003E-3</v>
      </c>
      <c r="O120" s="161">
        <f t="shared" si="45"/>
        <v>3.9300000000000003E-3</v>
      </c>
      <c r="P120" s="161">
        <v>0</v>
      </c>
      <c r="Q120" s="161">
        <f t="shared" si="46"/>
        <v>0</v>
      </c>
      <c r="R120" s="161"/>
      <c r="S120" s="161"/>
      <c r="T120" s="162">
        <v>0.52200000000000002</v>
      </c>
      <c r="U120" s="161">
        <f t="shared" si="47"/>
        <v>0.52</v>
      </c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163</v>
      </c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2">
        <v>98</v>
      </c>
      <c r="B121" s="158" t="s">
        <v>496</v>
      </c>
      <c r="C121" s="185" t="s">
        <v>497</v>
      </c>
      <c r="D121" s="160" t="s">
        <v>122</v>
      </c>
      <c r="E121" s="166">
        <v>5.7</v>
      </c>
      <c r="F121" s="168">
        <v>9.5</v>
      </c>
      <c r="G121" s="168">
        <v>54.15</v>
      </c>
      <c r="H121" s="168">
        <v>0.18</v>
      </c>
      <c r="I121" s="168">
        <f t="shared" si="42"/>
        <v>1.03</v>
      </c>
      <c r="J121" s="168">
        <v>9.32</v>
      </c>
      <c r="K121" s="168">
        <f t="shared" si="43"/>
        <v>53.12</v>
      </c>
      <c r="L121" s="168">
        <v>21</v>
      </c>
      <c r="M121" s="168">
        <f t="shared" si="44"/>
        <v>65.521500000000003</v>
      </c>
      <c r="N121" s="161">
        <v>0</v>
      </c>
      <c r="O121" s="161">
        <f t="shared" si="45"/>
        <v>0</v>
      </c>
      <c r="P121" s="161">
        <v>0</v>
      </c>
      <c r="Q121" s="161">
        <f t="shared" si="46"/>
        <v>0</v>
      </c>
      <c r="R121" s="161"/>
      <c r="S121" s="161"/>
      <c r="T121" s="162">
        <v>2.9000000000000001E-2</v>
      </c>
      <c r="U121" s="161">
        <f t="shared" si="47"/>
        <v>0.17</v>
      </c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105</v>
      </c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2">
        <v>99</v>
      </c>
      <c r="B122" s="158" t="s">
        <v>498</v>
      </c>
      <c r="C122" s="185" t="s">
        <v>499</v>
      </c>
      <c r="D122" s="160" t="s">
        <v>122</v>
      </c>
      <c r="E122" s="166">
        <v>5.7</v>
      </c>
      <c r="F122" s="168">
        <v>21.3</v>
      </c>
      <c r="G122" s="168">
        <v>121.41</v>
      </c>
      <c r="H122" s="168">
        <v>1.47</v>
      </c>
      <c r="I122" s="168">
        <f t="shared" si="42"/>
        <v>8.3800000000000008</v>
      </c>
      <c r="J122" s="168">
        <v>19.830000000000002</v>
      </c>
      <c r="K122" s="168">
        <f t="shared" si="43"/>
        <v>113.03</v>
      </c>
      <c r="L122" s="168">
        <v>21</v>
      </c>
      <c r="M122" s="168">
        <f t="shared" si="44"/>
        <v>146.90609999999998</v>
      </c>
      <c r="N122" s="161">
        <v>1.0000000000000001E-5</v>
      </c>
      <c r="O122" s="161">
        <f t="shared" si="45"/>
        <v>6.0000000000000002E-5</v>
      </c>
      <c r="P122" s="161">
        <v>0</v>
      </c>
      <c r="Q122" s="161">
        <f t="shared" si="46"/>
        <v>0</v>
      </c>
      <c r="R122" s="161"/>
      <c r="S122" s="161"/>
      <c r="T122" s="162">
        <v>6.2E-2</v>
      </c>
      <c r="U122" s="161">
        <f t="shared" si="47"/>
        <v>0.35</v>
      </c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105</v>
      </c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x14ac:dyDescent="0.2">
      <c r="A123" s="153" t="s">
        <v>96</v>
      </c>
      <c r="B123" s="159" t="s">
        <v>500</v>
      </c>
      <c r="C123" s="186" t="s">
        <v>501</v>
      </c>
      <c r="D123" s="163"/>
      <c r="E123" s="167"/>
      <c r="F123" s="169"/>
      <c r="G123" s="169">
        <f>SUMIF(AE124:AE131,"&lt;&gt;NOR",G124:G131)</f>
        <v>17641</v>
      </c>
      <c r="H123" s="169"/>
      <c r="I123" s="169">
        <f>SUM(I124:I131)</f>
        <v>17063.02</v>
      </c>
      <c r="J123" s="169"/>
      <c r="K123" s="169">
        <f>SUM(K124:K131)</f>
        <v>577.9799999999999</v>
      </c>
      <c r="L123" s="169"/>
      <c r="M123" s="169">
        <f>SUM(M124:M131)</f>
        <v>21345.609999999997</v>
      </c>
      <c r="N123" s="164"/>
      <c r="O123" s="164">
        <f>SUM(O124:O131)</f>
        <v>3.1440000000000003E-2</v>
      </c>
      <c r="P123" s="164"/>
      <c r="Q123" s="164">
        <f>SUM(Q124:Q131)</f>
        <v>0</v>
      </c>
      <c r="R123" s="164"/>
      <c r="S123" s="164"/>
      <c r="T123" s="165"/>
      <c r="U123" s="164">
        <f>SUM(U124:U131)</f>
        <v>4.16</v>
      </c>
      <c r="AE123" t="s">
        <v>97</v>
      </c>
    </row>
    <row r="124" spans="1:60" outlineLevel="1" x14ac:dyDescent="0.2">
      <c r="A124" s="152">
        <v>100</v>
      </c>
      <c r="B124" s="158" t="s">
        <v>232</v>
      </c>
      <c r="C124" s="185" t="s">
        <v>502</v>
      </c>
      <c r="D124" s="160" t="s">
        <v>491</v>
      </c>
      <c r="E124" s="166">
        <v>1</v>
      </c>
      <c r="F124" s="168">
        <v>982</v>
      </c>
      <c r="G124" s="168">
        <v>982</v>
      </c>
      <c r="H124" s="168">
        <v>895.0100000000001</v>
      </c>
      <c r="I124" s="168">
        <f t="shared" ref="I124:I131" si="48">ROUND(E124*H124,2)</f>
        <v>895.01</v>
      </c>
      <c r="J124" s="168">
        <v>86.989999999999895</v>
      </c>
      <c r="K124" s="168">
        <f t="shared" ref="K124:K131" si="49">ROUND(E124*J124,2)</f>
        <v>86.99</v>
      </c>
      <c r="L124" s="168">
        <v>21</v>
      </c>
      <c r="M124" s="168">
        <f t="shared" ref="M124:M131" si="50">G124*(1+L124/100)</f>
        <v>1188.22</v>
      </c>
      <c r="N124" s="161">
        <v>3.9300000000000003E-3</v>
      </c>
      <c r="O124" s="161">
        <f t="shared" ref="O124:O131" si="51">ROUND(E124*N124,5)</f>
        <v>3.9300000000000003E-3</v>
      </c>
      <c r="P124" s="161">
        <v>0</v>
      </c>
      <c r="Q124" s="161">
        <f t="shared" ref="Q124:Q131" si="52">ROUND(E124*P124,5)</f>
        <v>0</v>
      </c>
      <c r="R124" s="161"/>
      <c r="S124" s="161"/>
      <c r="T124" s="162">
        <v>0.52200000000000002</v>
      </c>
      <c r="U124" s="161">
        <f t="shared" ref="U124:U131" si="53">ROUND(E124*T124,2)</f>
        <v>0.52</v>
      </c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 t="s">
        <v>163</v>
      </c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2">
        <v>101</v>
      </c>
      <c r="B125" s="158" t="s">
        <v>232</v>
      </c>
      <c r="C125" s="185" t="s">
        <v>503</v>
      </c>
      <c r="D125" s="160" t="s">
        <v>491</v>
      </c>
      <c r="E125" s="166">
        <v>1</v>
      </c>
      <c r="F125" s="168">
        <v>7620</v>
      </c>
      <c r="G125" s="168">
        <v>7620</v>
      </c>
      <c r="H125" s="168">
        <v>7533.0099999999993</v>
      </c>
      <c r="I125" s="168">
        <f t="shared" si="48"/>
        <v>7533.01</v>
      </c>
      <c r="J125" s="168">
        <v>86.990000000000691</v>
      </c>
      <c r="K125" s="168">
        <f t="shared" si="49"/>
        <v>86.99</v>
      </c>
      <c r="L125" s="168">
        <v>21</v>
      </c>
      <c r="M125" s="168">
        <f t="shared" si="50"/>
        <v>9220.1999999999989</v>
      </c>
      <c r="N125" s="161">
        <v>3.9300000000000003E-3</v>
      </c>
      <c r="O125" s="161">
        <f t="shared" si="51"/>
        <v>3.9300000000000003E-3</v>
      </c>
      <c r="P125" s="161">
        <v>0</v>
      </c>
      <c r="Q125" s="161">
        <f t="shared" si="52"/>
        <v>0</v>
      </c>
      <c r="R125" s="161"/>
      <c r="S125" s="161"/>
      <c r="T125" s="162">
        <v>0.52200000000000002</v>
      </c>
      <c r="U125" s="161">
        <f t="shared" si="53"/>
        <v>0.52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163</v>
      </c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2">
        <v>102</v>
      </c>
      <c r="B126" s="158" t="s">
        <v>232</v>
      </c>
      <c r="C126" s="185" t="s">
        <v>504</v>
      </c>
      <c r="D126" s="160" t="s">
        <v>491</v>
      </c>
      <c r="E126" s="166">
        <v>1</v>
      </c>
      <c r="F126" s="168">
        <v>3545</v>
      </c>
      <c r="G126" s="168">
        <v>3545</v>
      </c>
      <c r="H126" s="168">
        <v>3458.01</v>
      </c>
      <c r="I126" s="168">
        <f t="shared" si="48"/>
        <v>3458.01</v>
      </c>
      <c r="J126" s="168">
        <v>86.989999999999782</v>
      </c>
      <c r="K126" s="168">
        <f t="shared" si="49"/>
        <v>86.99</v>
      </c>
      <c r="L126" s="168">
        <v>21</v>
      </c>
      <c r="M126" s="168">
        <f t="shared" si="50"/>
        <v>4289.45</v>
      </c>
      <c r="N126" s="161">
        <v>3.9300000000000003E-3</v>
      </c>
      <c r="O126" s="161">
        <f t="shared" si="51"/>
        <v>3.9300000000000003E-3</v>
      </c>
      <c r="P126" s="161">
        <v>0</v>
      </c>
      <c r="Q126" s="161">
        <f t="shared" si="52"/>
        <v>0</v>
      </c>
      <c r="R126" s="161"/>
      <c r="S126" s="161"/>
      <c r="T126" s="162">
        <v>0.52200000000000002</v>
      </c>
      <c r="U126" s="161">
        <f t="shared" si="53"/>
        <v>0.52</v>
      </c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163</v>
      </c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22.5" outlineLevel="1" x14ac:dyDescent="0.2">
      <c r="A127" s="152">
        <v>103</v>
      </c>
      <c r="B127" s="158" t="s">
        <v>232</v>
      </c>
      <c r="C127" s="185" t="s">
        <v>505</v>
      </c>
      <c r="D127" s="160" t="s">
        <v>491</v>
      </c>
      <c r="E127" s="166">
        <v>1</v>
      </c>
      <c r="F127" s="168">
        <v>2545</v>
      </c>
      <c r="G127" s="168">
        <v>2545</v>
      </c>
      <c r="H127" s="168">
        <v>2458.0100000000002</v>
      </c>
      <c r="I127" s="168">
        <f t="shared" si="48"/>
        <v>2458.0100000000002</v>
      </c>
      <c r="J127" s="168">
        <v>86.989999999999782</v>
      </c>
      <c r="K127" s="168">
        <f t="shared" si="49"/>
        <v>86.99</v>
      </c>
      <c r="L127" s="168">
        <v>21</v>
      </c>
      <c r="M127" s="168">
        <f t="shared" si="50"/>
        <v>3079.45</v>
      </c>
      <c r="N127" s="161">
        <v>3.9300000000000003E-3</v>
      </c>
      <c r="O127" s="161">
        <f t="shared" si="51"/>
        <v>3.9300000000000003E-3</v>
      </c>
      <c r="P127" s="161">
        <v>0</v>
      </c>
      <c r="Q127" s="161">
        <f t="shared" si="52"/>
        <v>0</v>
      </c>
      <c r="R127" s="161"/>
      <c r="S127" s="161"/>
      <c r="T127" s="162">
        <v>0.52200000000000002</v>
      </c>
      <c r="U127" s="161">
        <f t="shared" si="53"/>
        <v>0.52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163</v>
      </c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22.5" outlineLevel="1" x14ac:dyDescent="0.2">
      <c r="A128" s="152">
        <v>104</v>
      </c>
      <c r="B128" s="158" t="s">
        <v>232</v>
      </c>
      <c r="C128" s="185" t="s">
        <v>506</v>
      </c>
      <c r="D128" s="160" t="s">
        <v>491</v>
      </c>
      <c r="E128" s="166">
        <v>1</v>
      </c>
      <c r="F128" s="168">
        <v>1227</v>
      </c>
      <c r="G128" s="168">
        <v>1227</v>
      </c>
      <c r="H128" s="168">
        <v>1140.01</v>
      </c>
      <c r="I128" s="168">
        <f t="shared" si="48"/>
        <v>1140.01</v>
      </c>
      <c r="J128" s="168">
        <v>86.990000000000009</v>
      </c>
      <c r="K128" s="168">
        <f t="shared" si="49"/>
        <v>86.99</v>
      </c>
      <c r="L128" s="168">
        <v>21</v>
      </c>
      <c r="M128" s="168">
        <f t="shared" si="50"/>
        <v>1484.6699999999998</v>
      </c>
      <c r="N128" s="161">
        <v>3.9300000000000003E-3</v>
      </c>
      <c r="O128" s="161">
        <f t="shared" si="51"/>
        <v>3.9300000000000003E-3</v>
      </c>
      <c r="P128" s="161">
        <v>0</v>
      </c>
      <c r="Q128" s="161">
        <f t="shared" si="52"/>
        <v>0</v>
      </c>
      <c r="R128" s="161"/>
      <c r="S128" s="161"/>
      <c r="T128" s="162">
        <v>0.52200000000000002</v>
      </c>
      <c r="U128" s="161">
        <f t="shared" si="53"/>
        <v>0.52</v>
      </c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163</v>
      </c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22.5" outlineLevel="1" x14ac:dyDescent="0.2">
      <c r="A129" s="152">
        <v>105</v>
      </c>
      <c r="B129" s="158" t="s">
        <v>232</v>
      </c>
      <c r="C129" s="185" t="s">
        <v>507</v>
      </c>
      <c r="D129" s="160" t="s">
        <v>491</v>
      </c>
      <c r="E129" s="166">
        <v>1</v>
      </c>
      <c r="F129" s="168">
        <v>1580</v>
      </c>
      <c r="G129" s="168">
        <v>1580</v>
      </c>
      <c r="H129" s="168">
        <v>1493.01</v>
      </c>
      <c r="I129" s="168">
        <f t="shared" si="48"/>
        <v>1493.01</v>
      </c>
      <c r="J129" s="168">
        <v>86.990000000000009</v>
      </c>
      <c r="K129" s="168">
        <f t="shared" si="49"/>
        <v>86.99</v>
      </c>
      <c r="L129" s="168">
        <v>21</v>
      </c>
      <c r="M129" s="168">
        <f t="shared" si="50"/>
        <v>1911.8</v>
      </c>
      <c r="N129" s="161">
        <v>3.9300000000000003E-3</v>
      </c>
      <c r="O129" s="161">
        <f t="shared" si="51"/>
        <v>3.9300000000000003E-3</v>
      </c>
      <c r="P129" s="161">
        <v>0</v>
      </c>
      <c r="Q129" s="161">
        <f t="shared" si="52"/>
        <v>0</v>
      </c>
      <c r="R129" s="161"/>
      <c r="S129" s="161"/>
      <c r="T129" s="162">
        <v>0.52200000000000002</v>
      </c>
      <c r="U129" s="161">
        <f t="shared" si="53"/>
        <v>0.52</v>
      </c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 t="s">
        <v>163</v>
      </c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22.5" outlineLevel="1" x14ac:dyDescent="0.2">
      <c r="A130" s="152">
        <v>106</v>
      </c>
      <c r="B130" s="158" t="s">
        <v>232</v>
      </c>
      <c r="C130" s="185" t="s">
        <v>508</v>
      </c>
      <c r="D130" s="160" t="s">
        <v>491</v>
      </c>
      <c r="E130" s="166">
        <v>1</v>
      </c>
      <c r="F130" s="168">
        <v>65</v>
      </c>
      <c r="G130" s="168">
        <v>65</v>
      </c>
      <c r="H130" s="168">
        <v>36.979999999999997</v>
      </c>
      <c r="I130" s="168">
        <f t="shared" si="48"/>
        <v>36.979999999999997</v>
      </c>
      <c r="J130" s="168">
        <v>28.020000000000003</v>
      </c>
      <c r="K130" s="168">
        <f t="shared" si="49"/>
        <v>28.02</v>
      </c>
      <c r="L130" s="168">
        <v>21</v>
      </c>
      <c r="M130" s="168">
        <f t="shared" si="50"/>
        <v>78.649999999999991</v>
      </c>
      <c r="N130" s="161">
        <v>3.9300000000000003E-3</v>
      </c>
      <c r="O130" s="161">
        <f t="shared" si="51"/>
        <v>3.9300000000000003E-3</v>
      </c>
      <c r="P130" s="161">
        <v>0</v>
      </c>
      <c r="Q130" s="161">
        <f t="shared" si="52"/>
        <v>0</v>
      </c>
      <c r="R130" s="161"/>
      <c r="S130" s="161"/>
      <c r="T130" s="162">
        <v>0.52200000000000002</v>
      </c>
      <c r="U130" s="161">
        <f t="shared" si="53"/>
        <v>0.52</v>
      </c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 t="s">
        <v>163</v>
      </c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22.5" outlineLevel="1" x14ac:dyDescent="0.2">
      <c r="A131" s="152">
        <v>107</v>
      </c>
      <c r="B131" s="158" t="s">
        <v>232</v>
      </c>
      <c r="C131" s="185" t="s">
        <v>509</v>
      </c>
      <c r="D131" s="160" t="s">
        <v>491</v>
      </c>
      <c r="E131" s="166">
        <v>1</v>
      </c>
      <c r="F131" s="168">
        <v>77</v>
      </c>
      <c r="G131" s="168">
        <v>77</v>
      </c>
      <c r="H131" s="168">
        <v>48.98</v>
      </c>
      <c r="I131" s="168">
        <f t="shared" si="48"/>
        <v>48.98</v>
      </c>
      <c r="J131" s="168">
        <v>28.020000000000003</v>
      </c>
      <c r="K131" s="168">
        <f t="shared" si="49"/>
        <v>28.02</v>
      </c>
      <c r="L131" s="168">
        <v>21</v>
      </c>
      <c r="M131" s="168">
        <f t="shared" si="50"/>
        <v>93.17</v>
      </c>
      <c r="N131" s="161">
        <v>3.9300000000000003E-3</v>
      </c>
      <c r="O131" s="161">
        <f t="shared" si="51"/>
        <v>3.9300000000000003E-3</v>
      </c>
      <c r="P131" s="161">
        <v>0</v>
      </c>
      <c r="Q131" s="161">
        <f t="shared" si="52"/>
        <v>0</v>
      </c>
      <c r="R131" s="161"/>
      <c r="S131" s="161"/>
      <c r="T131" s="162">
        <v>0.52200000000000002</v>
      </c>
      <c r="U131" s="161">
        <f t="shared" si="53"/>
        <v>0.52</v>
      </c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 t="s">
        <v>163</v>
      </c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x14ac:dyDescent="0.2">
      <c r="A132" s="153" t="s">
        <v>96</v>
      </c>
      <c r="B132" s="159" t="s">
        <v>510</v>
      </c>
      <c r="C132" s="186" t="s">
        <v>511</v>
      </c>
      <c r="D132" s="163"/>
      <c r="E132" s="167"/>
      <c r="F132" s="169"/>
      <c r="G132" s="169">
        <f>SUMIF(AE133:AE134,"&lt;&gt;NOR",G133:G134)</f>
        <v>22978.15</v>
      </c>
      <c r="H132" s="169"/>
      <c r="I132" s="169">
        <f>SUM(I133:I134)</f>
        <v>17634.2</v>
      </c>
      <c r="J132" s="169"/>
      <c r="K132" s="169">
        <f>SUM(K133:K134)</f>
        <v>5343.96</v>
      </c>
      <c r="L132" s="169"/>
      <c r="M132" s="169">
        <f>SUM(M133:M134)</f>
        <v>27803.5615</v>
      </c>
      <c r="N132" s="164"/>
      <c r="O132" s="164">
        <f>SUM(O133:O134)</f>
        <v>7.1170000000000011E-2</v>
      </c>
      <c r="P132" s="164"/>
      <c r="Q132" s="164">
        <f>SUM(Q133:Q134)</f>
        <v>0</v>
      </c>
      <c r="R132" s="164"/>
      <c r="S132" s="164"/>
      <c r="T132" s="165"/>
      <c r="U132" s="164">
        <f>SUM(U133:U134)</f>
        <v>15.19</v>
      </c>
      <c r="AE132" t="s">
        <v>97</v>
      </c>
    </row>
    <row r="133" spans="1:60" ht="22.5" outlineLevel="1" x14ac:dyDescent="0.2">
      <c r="A133" s="152">
        <v>108</v>
      </c>
      <c r="B133" s="158" t="s">
        <v>512</v>
      </c>
      <c r="C133" s="185" t="s">
        <v>513</v>
      </c>
      <c r="D133" s="160" t="s">
        <v>122</v>
      </c>
      <c r="E133" s="166">
        <v>19.600000000000001</v>
      </c>
      <c r="F133" s="168">
        <v>1014</v>
      </c>
      <c r="G133" s="168">
        <v>19874.400000000001</v>
      </c>
      <c r="H133" s="168">
        <v>789.34</v>
      </c>
      <c r="I133" s="168">
        <f>ROUND(E133*H133,2)</f>
        <v>15471.06</v>
      </c>
      <c r="J133" s="168">
        <v>224.65999999999997</v>
      </c>
      <c r="K133" s="168">
        <f>ROUND(E133*J133,2)</f>
        <v>4403.34</v>
      </c>
      <c r="L133" s="168">
        <v>21</v>
      </c>
      <c r="M133" s="168">
        <f>G133*(1+L133/100)</f>
        <v>24048.024000000001</v>
      </c>
      <c r="N133" s="161">
        <v>3.1800000000000001E-3</v>
      </c>
      <c r="O133" s="161">
        <f>ROUND(E133*N133,5)</f>
        <v>6.2330000000000003E-2</v>
      </c>
      <c r="P133" s="161">
        <v>0</v>
      </c>
      <c r="Q133" s="161">
        <f>ROUND(E133*P133,5)</f>
        <v>0</v>
      </c>
      <c r="R133" s="161"/>
      <c r="S133" s="161"/>
      <c r="T133" s="162">
        <v>0.64288999999999996</v>
      </c>
      <c r="U133" s="161">
        <f>ROUND(E133*T133,2)</f>
        <v>12.6</v>
      </c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 t="s">
        <v>101</v>
      </c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5" outlineLevel="1" x14ac:dyDescent="0.2">
      <c r="A134" s="152">
        <v>109</v>
      </c>
      <c r="B134" s="158" t="s">
        <v>514</v>
      </c>
      <c r="C134" s="185" t="s">
        <v>515</v>
      </c>
      <c r="D134" s="160" t="s">
        <v>122</v>
      </c>
      <c r="E134" s="166">
        <v>6.5</v>
      </c>
      <c r="F134" s="168">
        <v>477.5</v>
      </c>
      <c r="G134" s="168">
        <v>3103.75</v>
      </c>
      <c r="H134" s="168">
        <v>332.79</v>
      </c>
      <c r="I134" s="168">
        <f>ROUND(E134*H134,2)</f>
        <v>2163.14</v>
      </c>
      <c r="J134" s="168">
        <v>144.70999999999998</v>
      </c>
      <c r="K134" s="168">
        <f>ROUND(E134*J134,2)</f>
        <v>940.62</v>
      </c>
      <c r="L134" s="168">
        <v>21</v>
      </c>
      <c r="M134" s="168">
        <f>G134*(1+L134/100)</f>
        <v>3755.5374999999999</v>
      </c>
      <c r="N134" s="161">
        <v>1.3600000000000001E-3</v>
      </c>
      <c r="O134" s="161">
        <f>ROUND(E134*N134,5)</f>
        <v>8.8400000000000006E-3</v>
      </c>
      <c r="P134" s="161">
        <v>0</v>
      </c>
      <c r="Q134" s="161">
        <f>ROUND(E134*P134,5)</f>
        <v>0</v>
      </c>
      <c r="R134" s="161"/>
      <c r="S134" s="161"/>
      <c r="T134" s="162">
        <v>0.39837</v>
      </c>
      <c r="U134" s="161">
        <f>ROUND(E134*T134,2)</f>
        <v>2.59</v>
      </c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 t="s">
        <v>101</v>
      </c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x14ac:dyDescent="0.2">
      <c r="A135" s="153" t="s">
        <v>96</v>
      </c>
      <c r="B135" s="159" t="s">
        <v>516</v>
      </c>
      <c r="C135" s="186" t="s">
        <v>517</v>
      </c>
      <c r="D135" s="163"/>
      <c r="E135" s="167"/>
      <c r="F135" s="169"/>
      <c r="G135" s="169">
        <f>SUMIF(AE136:AE136,"&lt;&gt;NOR",G136:G136)</f>
        <v>26796</v>
      </c>
      <c r="H135" s="169"/>
      <c r="I135" s="169">
        <f>SUM(I136:I136)</f>
        <v>16742.259999999998</v>
      </c>
      <c r="J135" s="169"/>
      <c r="K135" s="169">
        <f>SUM(K136:K136)</f>
        <v>10053.74</v>
      </c>
      <c r="L135" s="169"/>
      <c r="M135" s="169">
        <f>SUM(M136:M136)</f>
        <v>32423.16</v>
      </c>
      <c r="N135" s="164"/>
      <c r="O135" s="164">
        <f>SUM(O136:O136)</f>
        <v>0.66527999999999998</v>
      </c>
      <c r="P135" s="164"/>
      <c r="Q135" s="164">
        <f>SUM(Q136:Q136)</f>
        <v>0</v>
      </c>
      <c r="R135" s="164"/>
      <c r="S135" s="164"/>
      <c r="T135" s="165"/>
      <c r="U135" s="164">
        <f>SUM(U136:U136)</f>
        <v>31.33</v>
      </c>
      <c r="AE135" t="s">
        <v>97</v>
      </c>
    </row>
    <row r="136" spans="1:60" outlineLevel="1" x14ac:dyDescent="0.2">
      <c r="A136" s="152">
        <v>110</v>
      </c>
      <c r="B136" s="158" t="s">
        <v>518</v>
      </c>
      <c r="C136" s="185" t="s">
        <v>519</v>
      </c>
      <c r="D136" s="160" t="s">
        <v>104</v>
      </c>
      <c r="E136" s="166">
        <v>30.8</v>
      </c>
      <c r="F136" s="168">
        <v>870</v>
      </c>
      <c r="G136" s="168">
        <v>26796</v>
      </c>
      <c r="H136" s="168">
        <v>543.58000000000004</v>
      </c>
      <c r="I136" s="168">
        <f>ROUND(E136*H136,2)</f>
        <v>16742.259999999998</v>
      </c>
      <c r="J136" s="168">
        <v>326.41999999999996</v>
      </c>
      <c r="K136" s="168">
        <f>ROUND(E136*J136,2)</f>
        <v>10053.74</v>
      </c>
      <c r="L136" s="168">
        <v>21</v>
      </c>
      <c r="M136" s="168">
        <f>G136*(1+L136/100)</f>
        <v>32423.16</v>
      </c>
      <c r="N136" s="161">
        <v>2.1600000000000001E-2</v>
      </c>
      <c r="O136" s="161">
        <f>ROUND(E136*N136,5)</f>
        <v>0.66527999999999998</v>
      </c>
      <c r="P136" s="161">
        <v>0</v>
      </c>
      <c r="Q136" s="161">
        <f>ROUND(E136*P136,5)</f>
        <v>0</v>
      </c>
      <c r="R136" s="161"/>
      <c r="S136" s="161"/>
      <c r="T136" s="162">
        <v>1.01722</v>
      </c>
      <c r="U136" s="161">
        <f>ROUND(E136*T136,2)</f>
        <v>31.33</v>
      </c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 t="s">
        <v>101</v>
      </c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x14ac:dyDescent="0.2">
      <c r="A137" s="153" t="s">
        <v>96</v>
      </c>
      <c r="B137" s="159" t="s">
        <v>520</v>
      </c>
      <c r="C137" s="186" t="s">
        <v>521</v>
      </c>
      <c r="D137" s="163"/>
      <c r="E137" s="167"/>
      <c r="F137" s="169"/>
      <c r="G137" s="169">
        <f>SUMIF(AE138:AE138,"&lt;&gt;NOR",G138:G138)</f>
        <v>48405.5</v>
      </c>
      <c r="H137" s="169"/>
      <c r="I137" s="169">
        <f>SUM(I138:I138)</f>
        <v>5229.51</v>
      </c>
      <c r="J137" s="169"/>
      <c r="K137" s="169">
        <f>SUM(K138:K138)</f>
        <v>43175.99</v>
      </c>
      <c r="L137" s="169"/>
      <c r="M137" s="169">
        <f>SUM(M138:M138)</f>
        <v>58570.654999999999</v>
      </c>
      <c r="N137" s="164"/>
      <c r="O137" s="164">
        <f>SUM(O138:O138)</f>
        <v>0.37895000000000001</v>
      </c>
      <c r="P137" s="164"/>
      <c r="Q137" s="164">
        <f>SUM(Q138:Q138)</f>
        <v>0</v>
      </c>
      <c r="R137" s="164"/>
      <c r="S137" s="164"/>
      <c r="T137" s="165"/>
      <c r="U137" s="164">
        <f>SUM(U138:U138)</f>
        <v>133.28</v>
      </c>
      <c r="AE137" t="s">
        <v>97</v>
      </c>
    </row>
    <row r="138" spans="1:60" outlineLevel="1" x14ac:dyDescent="0.2">
      <c r="A138" s="152">
        <v>111</v>
      </c>
      <c r="B138" s="158" t="s">
        <v>522</v>
      </c>
      <c r="C138" s="185" t="s">
        <v>523</v>
      </c>
      <c r="D138" s="160" t="s">
        <v>104</v>
      </c>
      <c r="E138" s="166">
        <v>71.5</v>
      </c>
      <c r="F138" s="168">
        <v>677</v>
      </c>
      <c r="G138" s="168">
        <v>48405.5</v>
      </c>
      <c r="H138" s="168">
        <v>73.14</v>
      </c>
      <c r="I138" s="168">
        <f>ROUND(E138*H138,2)</f>
        <v>5229.51</v>
      </c>
      <c r="J138" s="168">
        <v>603.86</v>
      </c>
      <c r="K138" s="168">
        <f>ROUND(E138*J138,2)</f>
        <v>43175.99</v>
      </c>
      <c r="L138" s="168">
        <v>21</v>
      </c>
      <c r="M138" s="168">
        <f>G138*(1+L138/100)</f>
        <v>58570.654999999999</v>
      </c>
      <c r="N138" s="161">
        <v>5.3E-3</v>
      </c>
      <c r="O138" s="161">
        <f>ROUND(E138*N138,5)</f>
        <v>0.37895000000000001</v>
      </c>
      <c r="P138" s="161">
        <v>0</v>
      </c>
      <c r="Q138" s="161">
        <f>ROUND(E138*P138,5)</f>
        <v>0</v>
      </c>
      <c r="R138" s="161"/>
      <c r="S138" s="161"/>
      <c r="T138" s="162">
        <v>1.8640000000000001</v>
      </c>
      <c r="U138" s="161">
        <f>ROUND(E138*T138,2)</f>
        <v>133.28</v>
      </c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 t="s">
        <v>105</v>
      </c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x14ac:dyDescent="0.2">
      <c r="A139" s="153" t="s">
        <v>96</v>
      </c>
      <c r="B139" s="159" t="s">
        <v>67</v>
      </c>
      <c r="C139" s="186" t="s">
        <v>68</v>
      </c>
      <c r="D139" s="163"/>
      <c r="E139" s="167"/>
      <c r="F139" s="169"/>
      <c r="G139" s="169">
        <f>SUMIF(AE140:AE141,"&lt;&gt;NOR",G140:G141)</f>
        <v>19062.8</v>
      </c>
      <c r="H139" s="169"/>
      <c r="I139" s="169">
        <f>SUM(I140:I141)</f>
        <v>4767.45</v>
      </c>
      <c r="J139" s="169"/>
      <c r="K139" s="169">
        <f>SUM(K140:K141)</f>
        <v>14295.349999999999</v>
      </c>
      <c r="L139" s="169"/>
      <c r="M139" s="169">
        <f>SUM(M140:M141)</f>
        <v>23065.987999999998</v>
      </c>
      <c r="N139" s="164"/>
      <c r="O139" s="164">
        <f>SUM(O140:O141)</f>
        <v>0.40679999999999999</v>
      </c>
      <c r="P139" s="164"/>
      <c r="Q139" s="164">
        <f>SUM(Q140:Q141)</f>
        <v>0</v>
      </c>
      <c r="R139" s="164"/>
      <c r="S139" s="164"/>
      <c r="T139" s="165"/>
      <c r="U139" s="164">
        <f>SUM(U140:U141)</f>
        <v>11.33</v>
      </c>
      <c r="AE139" t="s">
        <v>97</v>
      </c>
    </row>
    <row r="140" spans="1:60" ht="22.5" outlineLevel="1" x14ac:dyDescent="0.2">
      <c r="A140" s="152">
        <v>112</v>
      </c>
      <c r="B140" s="158" t="s">
        <v>524</v>
      </c>
      <c r="C140" s="185" t="s">
        <v>525</v>
      </c>
      <c r="D140" s="160" t="s">
        <v>122</v>
      </c>
      <c r="E140" s="166">
        <v>15</v>
      </c>
      <c r="F140" s="168">
        <v>1252</v>
      </c>
      <c r="G140" s="168">
        <v>18780</v>
      </c>
      <c r="H140" s="168">
        <v>317.83</v>
      </c>
      <c r="I140" s="168">
        <f>ROUND(E140*H140,2)</f>
        <v>4767.45</v>
      </c>
      <c r="J140" s="168">
        <v>934.17000000000007</v>
      </c>
      <c r="K140" s="168">
        <f>ROUND(E140*J140,2)</f>
        <v>14012.55</v>
      </c>
      <c r="L140" s="168">
        <v>21</v>
      </c>
      <c r="M140" s="168">
        <f>G140*(1+L140/100)</f>
        <v>22723.8</v>
      </c>
      <c r="N140" s="161">
        <v>2.7119999999999998E-2</v>
      </c>
      <c r="O140" s="161">
        <f>ROUND(E140*N140,5)</f>
        <v>0.40679999999999999</v>
      </c>
      <c r="P140" s="161">
        <v>0</v>
      </c>
      <c r="Q140" s="161">
        <f>ROUND(E140*P140,5)</f>
        <v>0</v>
      </c>
      <c r="R140" s="161"/>
      <c r="S140" s="161"/>
      <c r="T140" s="162">
        <v>0.69399999999999995</v>
      </c>
      <c r="U140" s="161">
        <f>ROUND(E140*T140,2)</f>
        <v>10.41</v>
      </c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 t="s">
        <v>105</v>
      </c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2">
        <v>113</v>
      </c>
      <c r="B141" s="158" t="s">
        <v>526</v>
      </c>
      <c r="C141" s="185" t="s">
        <v>527</v>
      </c>
      <c r="D141" s="160" t="s">
        <v>194</v>
      </c>
      <c r="E141" s="166">
        <v>4</v>
      </c>
      <c r="F141" s="168">
        <v>70.7</v>
      </c>
      <c r="G141" s="168">
        <v>282.8</v>
      </c>
      <c r="H141" s="168">
        <v>0</v>
      </c>
      <c r="I141" s="168">
        <f>ROUND(E141*H141,2)</f>
        <v>0</v>
      </c>
      <c r="J141" s="168">
        <v>70.7</v>
      </c>
      <c r="K141" s="168">
        <f>ROUND(E141*J141,2)</f>
        <v>282.8</v>
      </c>
      <c r="L141" s="168">
        <v>21</v>
      </c>
      <c r="M141" s="168">
        <f>G141*(1+L141/100)</f>
        <v>342.18799999999999</v>
      </c>
      <c r="N141" s="161">
        <v>0</v>
      </c>
      <c r="O141" s="161">
        <f>ROUND(E141*N141,5)</f>
        <v>0</v>
      </c>
      <c r="P141" s="161">
        <v>0</v>
      </c>
      <c r="Q141" s="161">
        <f>ROUND(E141*P141,5)</f>
        <v>0</v>
      </c>
      <c r="R141" s="161"/>
      <c r="S141" s="161"/>
      <c r="T141" s="162">
        <v>0.23</v>
      </c>
      <c r="U141" s="161">
        <f>ROUND(E141*T141,2)</f>
        <v>0.92</v>
      </c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 t="s">
        <v>105</v>
      </c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x14ac:dyDescent="0.2">
      <c r="A142" s="153" t="s">
        <v>96</v>
      </c>
      <c r="B142" s="159" t="s">
        <v>69</v>
      </c>
      <c r="C142" s="186" t="s">
        <v>26</v>
      </c>
      <c r="D142" s="163"/>
      <c r="E142" s="167"/>
      <c r="F142" s="169"/>
      <c r="G142" s="169">
        <f>SUMIF(AE143:AE149,"&lt;&gt;NOR",G143:G149)</f>
        <v>234760</v>
      </c>
      <c r="H142" s="169"/>
      <c r="I142" s="169">
        <f>SUM(I143:I149)</f>
        <v>0</v>
      </c>
      <c r="J142" s="169"/>
      <c r="K142" s="169">
        <f>SUM(K143:K149)</f>
        <v>234760</v>
      </c>
      <c r="L142" s="169"/>
      <c r="M142" s="169">
        <f>SUM(M143:M149)</f>
        <v>284059.59999999998</v>
      </c>
      <c r="N142" s="164"/>
      <c r="O142" s="164">
        <f>SUM(O143:O149)</f>
        <v>0</v>
      </c>
      <c r="P142" s="164"/>
      <c r="Q142" s="164">
        <f>SUM(Q143:Q149)</f>
        <v>0</v>
      </c>
      <c r="R142" s="164"/>
      <c r="S142" s="164"/>
      <c r="T142" s="165"/>
      <c r="U142" s="164">
        <f>SUM(U143:U149)</f>
        <v>0</v>
      </c>
      <c r="AE142" t="s">
        <v>97</v>
      </c>
    </row>
    <row r="143" spans="1:60" outlineLevel="1" x14ac:dyDescent="0.2">
      <c r="A143" s="152">
        <v>114</v>
      </c>
      <c r="B143" s="158" t="s">
        <v>300</v>
      </c>
      <c r="C143" s="185" t="s">
        <v>528</v>
      </c>
      <c r="D143" s="160" t="s">
        <v>302</v>
      </c>
      <c r="E143" s="166">
        <v>1</v>
      </c>
      <c r="F143" s="168">
        <v>90000</v>
      </c>
      <c r="G143" s="168">
        <v>90000</v>
      </c>
      <c r="H143" s="168">
        <v>0</v>
      </c>
      <c r="I143" s="168">
        <f t="shared" ref="I143:I149" si="54">ROUND(E143*H143,2)</f>
        <v>0</v>
      </c>
      <c r="J143" s="168">
        <v>90000</v>
      </c>
      <c r="K143" s="168">
        <f t="shared" ref="K143:K149" si="55">ROUND(E143*J143,2)</f>
        <v>90000</v>
      </c>
      <c r="L143" s="168">
        <v>21</v>
      </c>
      <c r="M143" s="168">
        <f t="shared" ref="M143:M149" si="56">G143*(1+L143/100)</f>
        <v>108900</v>
      </c>
      <c r="N143" s="161">
        <v>0</v>
      </c>
      <c r="O143" s="161">
        <f t="shared" ref="O143:O149" si="57">ROUND(E143*N143,5)</f>
        <v>0</v>
      </c>
      <c r="P143" s="161">
        <v>0</v>
      </c>
      <c r="Q143" s="161">
        <f t="shared" ref="Q143:Q149" si="58">ROUND(E143*P143,5)</f>
        <v>0</v>
      </c>
      <c r="R143" s="161"/>
      <c r="S143" s="161"/>
      <c r="T143" s="162">
        <v>0</v>
      </c>
      <c r="U143" s="161">
        <f t="shared" ref="U143:U149" si="59">ROUND(E143*T143,2)</f>
        <v>0</v>
      </c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 t="s">
        <v>105</v>
      </c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2">
        <v>115</v>
      </c>
      <c r="B144" s="158" t="s">
        <v>309</v>
      </c>
      <c r="C144" s="185" t="s">
        <v>310</v>
      </c>
      <c r="D144" s="160" t="s">
        <v>302</v>
      </c>
      <c r="E144" s="166">
        <v>1</v>
      </c>
      <c r="F144" s="168">
        <v>4500</v>
      </c>
      <c r="G144" s="168">
        <v>4500</v>
      </c>
      <c r="H144" s="168">
        <v>0</v>
      </c>
      <c r="I144" s="168">
        <f t="shared" si="54"/>
        <v>0</v>
      </c>
      <c r="J144" s="168">
        <v>4500</v>
      </c>
      <c r="K144" s="168">
        <f t="shared" si="55"/>
        <v>4500</v>
      </c>
      <c r="L144" s="168">
        <v>21</v>
      </c>
      <c r="M144" s="168">
        <f t="shared" si="56"/>
        <v>5445</v>
      </c>
      <c r="N144" s="161">
        <v>0</v>
      </c>
      <c r="O144" s="161">
        <f t="shared" si="57"/>
        <v>0</v>
      </c>
      <c r="P144" s="161">
        <v>0</v>
      </c>
      <c r="Q144" s="161">
        <f t="shared" si="58"/>
        <v>0</v>
      </c>
      <c r="R144" s="161"/>
      <c r="S144" s="161"/>
      <c r="T144" s="162">
        <v>0</v>
      </c>
      <c r="U144" s="161">
        <f t="shared" si="59"/>
        <v>0</v>
      </c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 t="s">
        <v>105</v>
      </c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2">
        <v>116</v>
      </c>
      <c r="B145" s="158" t="s">
        <v>311</v>
      </c>
      <c r="C145" s="185" t="s">
        <v>312</v>
      </c>
      <c r="D145" s="160" t="s">
        <v>302</v>
      </c>
      <c r="E145" s="166">
        <v>1</v>
      </c>
      <c r="F145" s="168">
        <v>9000</v>
      </c>
      <c r="G145" s="168">
        <v>9000</v>
      </c>
      <c r="H145" s="168">
        <v>0</v>
      </c>
      <c r="I145" s="168">
        <f t="shared" si="54"/>
        <v>0</v>
      </c>
      <c r="J145" s="168">
        <v>9000</v>
      </c>
      <c r="K145" s="168">
        <f t="shared" si="55"/>
        <v>9000</v>
      </c>
      <c r="L145" s="168">
        <v>21</v>
      </c>
      <c r="M145" s="168">
        <f t="shared" si="56"/>
        <v>10890</v>
      </c>
      <c r="N145" s="161">
        <v>0</v>
      </c>
      <c r="O145" s="161">
        <f t="shared" si="57"/>
        <v>0</v>
      </c>
      <c r="P145" s="161">
        <v>0</v>
      </c>
      <c r="Q145" s="161">
        <f t="shared" si="58"/>
        <v>0</v>
      </c>
      <c r="R145" s="161"/>
      <c r="S145" s="161"/>
      <c r="T145" s="162">
        <v>0</v>
      </c>
      <c r="U145" s="161">
        <f t="shared" si="59"/>
        <v>0</v>
      </c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 t="s">
        <v>105</v>
      </c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2">
        <v>117</v>
      </c>
      <c r="B146" s="158" t="s">
        <v>529</v>
      </c>
      <c r="C146" s="185" t="s">
        <v>530</v>
      </c>
      <c r="D146" s="160" t="s">
        <v>302</v>
      </c>
      <c r="E146" s="166">
        <v>1</v>
      </c>
      <c r="F146" s="168">
        <v>9000</v>
      </c>
      <c r="G146" s="168">
        <v>9000</v>
      </c>
      <c r="H146" s="168">
        <v>0</v>
      </c>
      <c r="I146" s="168">
        <f t="shared" si="54"/>
        <v>0</v>
      </c>
      <c r="J146" s="168">
        <v>9000</v>
      </c>
      <c r="K146" s="168">
        <f t="shared" si="55"/>
        <v>9000</v>
      </c>
      <c r="L146" s="168">
        <v>21</v>
      </c>
      <c r="M146" s="168">
        <f t="shared" si="56"/>
        <v>10890</v>
      </c>
      <c r="N146" s="161">
        <v>0</v>
      </c>
      <c r="O146" s="161">
        <f t="shared" si="57"/>
        <v>0</v>
      </c>
      <c r="P146" s="161">
        <v>0</v>
      </c>
      <c r="Q146" s="161">
        <f t="shared" si="58"/>
        <v>0</v>
      </c>
      <c r="R146" s="161"/>
      <c r="S146" s="161"/>
      <c r="T146" s="162">
        <v>0</v>
      </c>
      <c r="U146" s="161">
        <f t="shared" si="59"/>
        <v>0</v>
      </c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 t="s">
        <v>105</v>
      </c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2">
        <v>118</v>
      </c>
      <c r="B147" s="158" t="s">
        <v>305</v>
      </c>
      <c r="C147" s="185" t="s">
        <v>306</v>
      </c>
      <c r="D147" s="160" t="s">
        <v>302</v>
      </c>
      <c r="E147" s="166">
        <v>1</v>
      </c>
      <c r="F147" s="168">
        <v>5000</v>
      </c>
      <c r="G147" s="168">
        <v>5000</v>
      </c>
      <c r="H147" s="168">
        <v>0</v>
      </c>
      <c r="I147" s="168">
        <f t="shared" si="54"/>
        <v>0</v>
      </c>
      <c r="J147" s="168">
        <v>5000</v>
      </c>
      <c r="K147" s="168">
        <f t="shared" si="55"/>
        <v>5000</v>
      </c>
      <c r="L147" s="168">
        <v>21</v>
      </c>
      <c r="M147" s="168">
        <f t="shared" si="56"/>
        <v>6050</v>
      </c>
      <c r="N147" s="161">
        <v>0</v>
      </c>
      <c r="O147" s="161">
        <f t="shared" si="57"/>
        <v>0</v>
      </c>
      <c r="P147" s="161">
        <v>0</v>
      </c>
      <c r="Q147" s="161">
        <f t="shared" si="58"/>
        <v>0</v>
      </c>
      <c r="R147" s="161"/>
      <c r="S147" s="161"/>
      <c r="T147" s="162">
        <v>0</v>
      </c>
      <c r="U147" s="161">
        <f t="shared" si="59"/>
        <v>0</v>
      </c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 t="s">
        <v>105</v>
      </c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2">
        <v>119</v>
      </c>
      <c r="B148" s="158" t="s">
        <v>303</v>
      </c>
      <c r="C148" s="185" t="s">
        <v>304</v>
      </c>
      <c r="D148" s="160" t="s">
        <v>302</v>
      </c>
      <c r="E148" s="166">
        <v>1</v>
      </c>
      <c r="F148" s="168">
        <v>5000</v>
      </c>
      <c r="G148" s="168">
        <v>5000</v>
      </c>
      <c r="H148" s="168">
        <v>0</v>
      </c>
      <c r="I148" s="168">
        <f t="shared" si="54"/>
        <v>0</v>
      </c>
      <c r="J148" s="168">
        <v>5000</v>
      </c>
      <c r="K148" s="168">
        <f t="shared" si="55"/>
        <v>5000</v>
      </c>
      <c r="L148" s="168">
        <v>21</v>
      </c>
      <c r="M148" s="168">
        <f t="shared" si="56"/>
        <v>6050</v>
      </c>
      <c r="N148" s="161">
        <v>0</v>
      </c>
      <c r="O148" s="161">
        <f t="shared" si="57"/>
        <v>0</v>
      </c>
      <c r="P148" s="161">
        <v>0</v>
      </c>
      <c r="Q148" s="161">
        <f t="shared" si="58"/>
        <v>0</v>
      </c>
      <c r="R148" s="161"/>
      <c r="S148" s="161"/>
      <c r="T148" s="162">
        <v>0</v>
      </c>
      <c r="U148" s="161">
        <f t="shared" si="59"/>
        <v>0</v>
      </c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 t="s">
        <v>105</v>
      </c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22.5" outlineLevel="1" x14ac:dyDescent="0.2">
      <c r="A149" s="152">
        <v>120</v>
      </c>
      <c r="B149" s="158" t="s">
        <v>314</v>
      </c>
      <c r="C149" s="185" t="s">
        <v>315</v>
      </c>
      <c r="D149" s="160" t="s">
        <v>302</v>
      </c>
      <c r="E149" s="166">
        <v>1</v>
      </c>
      <c r="F149" s="168">
        <v>112260</v>
      </c>
      <c r="G149" s="168">
        <v>112260</v>
      </c>
      <c r="H149" s="168">
        <v>0</v>
      </c>
      <c r="I149" s="168">
        <f t="shared" si="54"/>
        <v>0</v>
      </c>
      <c r="J149" s="168">
        <v>112260</v>
      </c>
      <c r="K149" s="168">
        <f t="shared" si="55"/>
        <v>112260</v>
      </c>
      <c r="L149" s="168">
        <v>21</v>
      </c>
      <c r="M149" s="168">
        <f t="shared" si="56"/>
        <v>135834.6</v>
      </c>
      <c r="N149" s="161">
        <v>0</v>
      </c>
      <c r="O149" s="161">
        <f t="shared" si="57"/>
        <v>0</v>
      </c>
      <c r="P149" s="161">
        <v>0</v>
      </c>
      <c r="Q149" s="161">
        <f t="shared" si="58"/>
        <v>0</v>
      </c>
      <c r="R149" s="161"/>
      <c r="S149" s="161"/>
      <c r="T149" s="162">
        <v>0</v>
      </c>
      <c r="U149" s="161">
        <f t="shared" si="59"/>
        <v>0</v>
      </c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 t="s">
        <v>105</v>
      </c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x14ac:dyDescent="0.2">
      <c r="A150" s="153" t="s">
        <v>96</v>
      </c>
      <c r="B150" s="159" t="s">
        <v>531</v>
      </c>
      <c r="C150" s="186" t="s">
        <v>532</v>
      </c>
      <c r="D150" s="163"/>
      <c r="E150" s="167"/>
      <c r="F150" s="169"/>
      <c r="G150" s="169">
        <f>SUMIF(AE151:AE151,"&lt;&gt;NOR",G151:G151)</f>
        <v>293550</v>
      </c>
      <c r="H150" s="169"/>
      <c r="I150" s="169">
        <f>SUM(I151:I151)</f>
        <v>875.81</v>
      </c>
      <c r="J150" s="169"/>
      <c r="K150" s="169">
        <f>SUM(K151:K151)</f>
        <v>292674.19</v>
      </c>
      <c r="L150" s="169"/>
      <c r="M150" s="169">
        <f>SUM(M151:M151)</f>
        <v>355195.5</v>
      </c>
      <c r="N150" s="164"/>
      <c r="O150" s="164">
        <f>SUM(O151:O151)</f>
        <v>0.96862999999999999</v>
      </c>
      <c r="P150" s="164"/>
      <c r="Q150" s="164">
        <f>SUM(Q151:Q151)</f>
        <v>0</v>
      </c>
      <c r="R150" s="164"/>
      <c r="S150" s="164"/>
      <c r="T150" s="165"/>
      <c r="U150" s="164">
        <f>SUM(U151:U151)</f>
        <v>3.48</v>
      </c>
      <c r="AE150" t="s">
        <v>97</v>
      </c>
    </row>
    <row r="151" spans="1:60" outlineLevel="1" x14ac:dyDescent="0.2">
      <c r="A151" s="152">
        <v>121</v>
      </c>
      <c r="B151" s="158" t="s">
        <v>533</v>
      </c>
      <c r="C151" s="185" t="s">
        <v>534</v>
      </c>
      <c r="D151" s="160" t="s">
        <v>535</v>
      </c>
      <c r="E151" s="166">
        <v>1</v>
      </c>
      <c r="F151" s="168">
        <v>293550</v>
      </c>
      <c r="G151" s="168">
        <v>293550</v>
      </c>
      <c r="H151" s="168">
        <v>875.81</v>
      </c>
      <c r="I151" s="168">
        <f>ROUND(E151*H151,2)</f>
        <v>875.81</v>
      </c>
      <c r="J151" s="168">
        <v>292674.19</v>
      </c>
      <c r="K151" s="168">
        <f>ROUND(E151*J151,2)</f>
        <v>292674.19</v>
      </c>
      <c r="L151" s="168">
        <v>21</v>
      </c>
      <c r="M151" s="168">
        <f>G151*(1+L151/100)</f>
        <v>355195.5</v>
      </c>
      <c r="N151" s="161">
        <v>0.96862999999999999</v>
      </c>
      <c r="O151" s="161">
        <f>ROUND(E151*N151,5)</f>
        <v>0.96862999999999999</v>
      </c>
      <c r="P151" s="161">
        <v>0</v>
      </c>
      <c r="Q151" s="161">
        <f>ROUND(E151*P151,5)</f>
        <v>0</v>
      </c>
      <c r="R151" s="161"/>
      <c r="S151" s="161"/>
      <c r="T151" s="162">
        <v>3.4796999999999998</v>
      </c>
      <c r="U151" s="161">
        <f>ROUND(E151*T151,2)</f>
        <v>3.48</v>
      </c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 t="s">
        <v>105</v>
      </c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x14ac:dyDescent="0.2">
      <c r="A152" s="153" t="s">
        <v>96</v>
      </c>
      <c r="B152" s="159" t="s">
        <v>536</v>
      </c>
      <c r="C152" s="186" t="s">
        <v>537</v>
      </c>
      <c r="D152" s="163"/>
      <c r="E152" s="167"/>
      <c r="F152" s="169"/>
      <c r="G152" s="169">
        <f>SUMIF(AE153:AE156,"&lt;&gt;NOR",G153:G156)</f>
        <v>1930570</v>
      </c>
      <c r="H152" s="169"/>
      <c r="I152" s="169">
        <f>SUM(I153:I156)</f>
        <v>3503.24</v>
      </c>
      <c r="J152" s="169"/>
      <c r="K152" s="169">
        <f>SUM(K153:K156)</f>
        <v>1927066.7599999998</v>
      </c>
      <c r="L152" s="169"/>
      <c r="M152" s="169">
        <f>SUM(M153:M156)</f>
        <v>2335989.7000000002</v>
      </c>
      <c r="N152" s="164"/>
      <c r="O152" s="164">
        <f>SUM(O153:O156)</f>
        <v>3.87452</v>
      </c>
      <c r="P152" s="164"/>
      <c r="Q152" s="164">
        <f>SUM(Q153:Q156)</f>
        <v>0</v>
      </c>
      <c r="R152" s="164"/>
      <c r="S152" s="164"/>
      <c r="T152" s="165"/>
      <c r="U152" s="164">
        <f>SUM(U153:U156)</f>
        <v>13.92</v>
      </c>
      <c r="AE152" t="s">
        <v>97</v>
      </c>
    </row>
    <row r="153" spans="1:60" ht="22.5" outlineLevel="1" x14ac:dyDescent="0.2">
      <c r="A153" s="152">
        <v>122</v>
      </c>
      <c r="B153" s="158" t="s">
        <v>533</v>
      </c>
      <c r="C153" s="185" t="s">
        <v>538</v>
      </c>
      <c r="D153" s="160" t="s">
        <v>535</v>
      </c>
      <c r="E153" s="166">
        <v>1</v>
      </c>
      <c r="F153" s="168">
        <v>183500</v>
      </c>
      <c r="G153" s="168">
        <v>183500</v>
      </c>
      <c r="H153" s="168">
        <v>875.81</v>
      </c>
      <c r="I153" s="168">
        <f>ROUND(E153*H153,2)</f>
        <v>875.81</v>
      </c>
      <c r="J153" s="168">
        <v>182624.19</v>
      </c>
      <c r="K153" s="168">
        <f>ROUND(E153*J153,2)</f>
        <v>182624.19</v>
      </c>
      <c r="L153" s="168">
        <v>21</v>
      </c>
      <c r="M153" s="168">
        <f>G153*(1+L153/100)</f>
        <v>222035</v>
      </c>
      <c r="N153" s="161">
        <v>0.96862999999999999</v>
      </c>
      <c r="O153" s="161">
        <f>ROUND(E153*N153,5)</f>
        <v>0.96862999999999999</v>
      </c>
      <c r="P153" s="161">
        <v>0</v>
      </c>
      <c r="Q153" s="161">
        <f>ROUND(E153*P153,5)</f>
        <v>0</v>
      </c>
      <c r="R153" s="161"/>
      <c r="S153" s="161"/>
      <c r="T153" s="162">
        <v>3.4796999999999998</v>
      </c>
      <c r="U153" s="161">
        <f>ROUND(E153*T153,2)</f>
        <v>3.48</v>
      </c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 t="s">
        <v>105</v>
      </c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ht="22.5" outlineLevel="1" x14ac:dyDescent="0.2">
      <c r="A154" s="152">
        <v>123</v>
      </c>
      <c r="B154" s="158" t="s">
        <v>533</v>
      </c>
      <c r="C154" s="185" t="s">
        <v>539</v>
      </c>
      <c r="D154" s="160" t="s">
        <v>535</v>
      </c>
      <c r="E154" s="166">
        <v>1</v>
      </c>
      <c r="F154" s="168">
        <v>1299070</v>
      </c>
      <c r="G154" s="168">
        <v>1299070</v>
      </c>
      <c r="H154" s="168">
        <v>875.81</v>
      </c>
      <c r="I154" s="168">
        <f>ROUND(E154*H154,2)</f>
        <v>875.81</v>
      </c>
      <c r="J154" s="168">
        <v>1298194.19</v>
      </c>
      <c r="K154" s="168">
        <f>ROUND(E154*J154,2)</f>
        <v>1298194.19</v>
      </c>
      <c r="L154" s="168">
        <v>21</v>
      </c>
      <c r="M154" s="168">
        <f>G154*(1+L154/100)</f>
        <v>1571874.7</v>
      </c>
      <c r="N154" s="161">
        <v>0.96862999999999999</v>
      </c>
      <c r="O154" s="161">
        <f>ROUND(E154*N154,5)</f>
        <v>0.96862999999999999</v>
      </c>
      <c r="P154" s="161">
        <v>0</v>
      </c>
      <c r="Q154" s="161">
        <f>ROUND(E154*P154,5)</f>
        <v>0</v>
      </c>
      <c r="R154" s="161"/>
      <c r="S154" s="161"/>
      <c r="T154" s="162">
        <v>3.4796999999999998</v>
      </c>
      <c r="U154" s="161">
        <f>ROUND(E154*T154,2)</f>
        <v>3.48</v>
      </c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 t="s">
        <v>105</v>
      </c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2">
        <v>124</v>
      </c>
      <c r="B155" s="158" t="s">
        <v>533</v>
      </c>
      <c r="C155" s="185" t="s">
        <v>540</v>
      </c>
      <c r="D155" s="160" t="s">
        <v>535</v>
      </c>
      <c r="E155" s="166">
        <v>1</v>
      </c>
      <c r="F155" s="168">
        <v>98000</v>
      </c>
      <c r="G155" s="168">
        <v>98000</v>
      </c>
      <c r="H155" s="168">
        <v>875.81</v>
      </c>
      <c r="I155" s="168">
        <f>ROUND(E155*H155,2)</f>
        <v>875.81</v>
      </c>
      <c r="J155" s="168">
        <v>97124.19</v>
      </c>
      <c r="K155" s="168">
        <f>ROUND(E155*J155,2)</f>
        <v>97124.19</v>
      </c>
      <c r="L155" s="168">
        <v>21</v>
      </c>
      <c r="M155" s="168">
        <f>G155*(1+L155/100)</f>
        <v>118580</v>
      </c>
      <c r="N155" s="161">
        <v>0.96862999999999999</v>
      </c>
      <c r="O155" s="161">
        <f>ROUND(E155*N155,5)</f>
        <v>0.96862999999999999</v>
      </c>
      <c r="P155" s="161">
        <v>0</v>
      </c>
      <c r="Q155" s="161">
        <f>ROUND(E155*P155,5)</f>
        <v>0</v>
      </c>
      <c r="R155" s="161"/>
      <c r="S155" s="161"/>
      <c r="T155" s="162">
        <v>3.4796999999999998</v>
      </c>
      <c r="U155" s="161">
        <f>ROUND(E155*T155,2)</f>
        <v>3.48</v>
      </c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 t="s">
        <v>105</v>
      </c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78">
        <v>125</v>
      </c>
      <c r="B156" s="179" t="s">
        <v>533</v>
      </c>
      <c r="C156" s="187" t="s">
        <v>541</v>
      </c>
      <c r="D156" s="180" t="s">
        <v>535</v>
      </c>
      <c r="E156" s="181">
        <v>1</v>
      </c>
      <c r="F156" s="182">
        <v>350000</v>
      </c>
      <c r="G156" s="182">
        <v>350000</v>
      </c>
      <c r="H156" s="182">
        <v>875.81</v>
      </c>
      <c r="I156" s="182">
        <f>ROUND(E156*H156,2)</f>
        <v>875.81</v>
      </c>
      <c r="J156" s="182">
        <v>349124.19</v>
      </c>
      <c r="K156" s="182">
        <f>ROUND(E156*J156,2)</f>
        <v>349124.19</v>
      </c>
      <c r="L156" s="182">
        <v>21</v>
      </c>
      <c r="M156" s="182">
        <f>G156*(1+L156/100)</f>
        <v>423500</v>
      </c>
      <c r="N156" s="183">
        <v>0.96862999999999999</v>
      </c>
      <c r="O156" s="183">
        <f>ROUND(E156*N156,5)</f>
        <v>0.96862999999999999</v>
      </c>
      <c r="P156" s="183">
        <v>0</v>
      </c>
      <c r="Q156" s="183">
        <f>ROUND(E156*P156,5)</f>
        <v>0</v>
      </c>
      <c r="R156" s="183"/>
      <c r="S156" s="183"/>
      <c r="T156" s="184">
        <v>3.4796999999999998</v>
      </c>
      <c r="U156" s="183">
        <f>ROUND(E156*T156,2)</f>
        <v>3.48</v>
      </c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 t="s">
        <v>105</v>
      </c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x14ac:dyDescent="0.2">
      <c r="A157" s="6"/>
      <c r="B157" s="7" t="s">
        <v>316</v>
      </c>
      <c r="C157" s="188" t="s">
        <v>316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AC157">
        <v>15</v>
      </c>
      <c r="AD157">
        <v>21</v>
      </c>
    </row>
    <row r="158" spans="1:60" x14ac:dyDescent="0.2">
      <c r="C158" s="189"/>
      <c r="AE158" t="s">
        <v>317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"/>
  <sheetViews>
    <sheetView topLeftCell="A6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2" t="s">
        <v>320</v>
      </c>
      <c r="B1" s="242"/>
      <c r="C1" s="242"/>
      <c r="D1" s="242"/>
      <c r="E1" s="242"/>
      <c r="F1" s="242"/>
      <c r="G1" s="242"/>
      <c r="AE1" t="s">
        <v>72</v>
      </c>
    </row>
    <row r="2" spans="1:60" ht="24.95" customHeight="1" x14ac:dyDescent="0.2">
      <c r="A2" s="249" t="s">
        <v>71</v>
      </c>
      <c r="B2" s="250"/>
      <c r="C2" s="251" t="s">
        <v>542</v>
      </c>
      <c r="D2" s="252"/>
      <c r="E2" s="252"/>
      <c r="F2" s="252"/>
      <c r="G2" s="253"/>
      <c r="AE2" t="s">
        <v>73</v>
      </c>
    </row>
    <row r="3" spans="1:60" ht="24.95" hidden="1" customHeight="1" x14ac:dyDescent="0.2">
      <c r="A3" s="249" t="s">
        <v>7</v>
      </c>
      <c r="B3" s="250"/>
      <c r="C3" s="251"/>
      <c r="D3" s="252"/>
      <c r="E3" s="252"/>
      <c r="F3" s="252"/>
      <c r="G3" s="253"/>
      <c r="AE3" t="s">
        <v>74</v>
      </c>
    </row>
    <row r="4" spans="1:60" ht="24.95" hidden="1" customHeight="1" x14ac:dyDescent="0.2">
      <c r="A4" s="249" t="s">
        <v>8</v>
      </c>
      <c r="B4" s="250"/>
      <c r="C4" s="251"/>
      <c r="D4" s="252"/>
      <c r="E4" s="252"/>
      <c r="F4" s="252"/>
      <c r="G4" s="253"/>
      <c r="AE4" t="s">
        <v>75</v>
      </c>
    </row>
    <row r="5" spans="1:60" hidden="1" x14ac:dyDescent="0.2">
      <c r="A5" s="254" t="s">
        <v>76</v>
      </c>
      <c r="B5" s="146"/>
      <c r="C5" s="147"/>
      <c r="D5" s="148"/>
      <c r="E5" s="148"/>
      <c r="F5" s="148"/>
      <c r="G5" s="255"/>
      <c r="AE5" t="s">
        <v>77</v>
      </c>
    </row>
    <row r="7" spans="1:60" ht="38.25" x14ac:dyDescent="0.2">
      <c r="A7" s="256" t="s">
        <v>78</v>
      </c>
      <c r="B7" s="257" t="s">
        <v>79</v>
      </c>
      <c r="C7" s="257" t="s">
        <v>80</v>
      </c>
      <c r="D7" s="256" t="s">
        <v>81</v>
      </c>
      <c r="E7" s="256" t="s">
        <v>82</v>
      </c>
      <c r="F7" s="150" t="s">
        <v>83</v>
      </c>
      <c r="G7" s="256" t="s">
        <v>28</v>
      </c>
      <c r="H7" s="171" t="s">
        <v>29</v>
      </c>
      <c r="I7" s="171" t="s">
        <v>84</v>
      </c>
      <c r="J7" s="171" t="s">
        <v>30</v>
      </c>
      <c r="K7" s="171" t="s">
        <v>85</v>
      </c>
      <c r="L7" s="171" t="s">
        <v>86</v>
      </c>
      <c r="M7" s="171" t="s">
        <v>87</v>
      </c>
      <c r="N7" s="171" t="s">
        <v>88</v>
      </c>
      <c r="O7" s="171" t="s">
        <v>89</v>
      </c>
      <c r="P7" s="171" t="s">
        <v>90</v>
      </c>
      <c r="Q7" s="171" t="s">
        <v>91</v>
      </c>
      <c r="R7" s="171" t="s">
        <v>92</v>
      </c>
      <c r="S7" s="171" t="s">
        <v>93</v>
      </c>
      <c r="T7" s="171" t="s">
        <v>94</v>
      </c>
      <c r="U7" s="171" t="s">
        <v>95</v>
      </c>
    </row>
    <row r="8" spans="1:60" x14ac:dyDescent="0.2">
      <c r="A8" s="172" t="s">
        <v>96</v>
      </c>
      <c r="B8" s="173" t="s">
        <v>446</v>
      </c>
      <c r="C8" s="174" t="s">
        <v>543</v>
      </c>
      <c r="D8" s="175"/>
      <c r="E8" s="176"/>
      <c r="F8" s="177"/>
      <c r="G8" s="177">
        <f>SUMIF(AE9:AE12,"&lt;&gt;NOR",G9:G12)</f>
        <v>8400</v>
      </c>
      <c r="H8" s="177"/>
      <c r="I8" s="177">
        <f>SUM(I9:I12)</f>
        <v>0</v>
      </c>
      <c r="J8" s="177"/>
      <c r="K8" s="177">
        <f>SUM(K9:K12)</f>
        <v>8400</v>
      </c>
      <c r="L8" s="177"/>
      <c r="M8" s="177">
        <f>SUM(M9:M12)</f>
        <v>10164</v>
      </c>
      <c r="N8" s="156"/>
      <c r="O8" s="156">
        <f>SUM(O9:O12)</f>
        <v>0</v>
      </c>
      <c r="P8" s="156"/>
      <c r="Q8" s="156">
        <f>SUM(Q9:Q12)</f>
        <v>0</v>
      </c>
      <c r="R8" s="156"/>
      <c r="S8" s="156"/>
      <c r="T8" s="172"/>
      <c r="U8" s="156">
        <f>SUM(U9:U12)</f>
        <v>15</v>
      </c>
      <c r="AE8" t="s">
        <v>97</v>
      </c>
    </row>
    <row r="9" spans="1:60" outlineLevel="1" x14ac:dyDescent="0.2">
      <c r="A9" s="152">
        <v>1</v>
      </c>
      <c r="B9" s="158" t="s">
        <v>544</v>
      </c>
      <c r="C9" s="185" t="s">
        <v>545</v>
      </c>
      <c r="D9" s="160" t="s">
        <v>324</v>
      </c>
      <c r="E9" s="166">
        <v>1</v>
      </c>
      <c r="F9" s="168">
        <v>1000</v>
      </c>
      <c r="G9" s="168">
        <v>1000</v>
      </c>
      <c r="H9" s="168">
        <v>0</v>
      </c>
      <c r="I9" s="168">
        <f>ROUND(E9*H9,2)</f>
        <v>0</v>
      </c>
      <c r="J9" s="168">
        <v>1000</v>
      </c>
      <c r="K9" s="168">
        <f>ROUND(E9*J9,2)</f>
        <v>1000</v>
      </c>
      <c r="L9" s="168">
        <v>21</v>
      </c>
      <c r="M9" s="168">
        <f>G9*(1+L9/100)</f>
        <v>1210</v>
      </c>
      <c r="N9" s="161">
        <v>0</v>
      </c>
      <c r="O9" s="161">
        <f>ROUND(E9*N9,5)</f>
        <v>0</v>
      </c>
      <c r="P9" s="161">
        <v>0</v>
      </c>
      <c r="Q9" s="161">
        <f>ROUND(E9*P9,5)</f>
        <v>0</v>
      </c>
      <c r="R9" s="161"/>
      <c r="S9" s="161"/>
      <c r="T9" s="162">
        <v>1</v>
      </c>
      <c r="U9" s="161">
        <f>ROUND(E9*T9,2)</f>
        <v>1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105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8" t="s">
        <v>546</v>
      </c>
      <c r="C10" s="185" t="s">
        <v>547</v>
      </c>
      <c r="D10" s="160" t="s">
        <v>324</v>
      </c>
      <c r="E10" s="166">
        <v>4</v>
      </c>
      <c r="F10" s="168">
        <v>500</v>
      </c>
      <c r="G10" s="168">
        <v>2000</v>
      </c>
      <c r="H10" s="168">
        <v>0</v>
      </c>
      <c r="I10" s="168">
        <f>ROUND(E10*H10,2)</f>
        <v>0</v>
      </c>
      <c r="J10" s="168">
        <v>500</v>
      </c>
      <c r="K10" s="168">
        <f>ROUND(E10*J10,2)</f>
        <v>2000</v>
      </c>
      <c r="L10" s="168">
        <v>21</v>
      </c>
      <c r="M10" s="168">
        <f>G10*(1+L10/100)</f>
        <v>2420</v>
      </c>
      <c r="N10" s="161">
        <v>0</v>
      </c>
      <c r="O10" s="161">
        <f>ROUND(E10*N10,5)</f>
        <v>0</v>
      </c>
      <c r="P10" s="161">
        <v>0</v>
      </c>
      <c r="Q10" s="161">
        <f>ROUND(E10*P10,5)</f>
        <v>0</v>
      </c>
      <c r="R10" s="161"/>
      <c r="S10" s="161"/>
      <c r="T10" s="162">
        <v>1</v>
      </c>
      <c r="U10" s="161">
        <f>ROUND(E10*T10,2)</f>
        <v>4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105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2">
        <v>3</v>
      </c>
      <c r="B11" s="158" t="s">
        <v>548</v>
      </c>
      <c r="C11" s="185" t="s">
        <v>549</v>
      </c>
      <c r="D11" s="160" t="s">
        <v>324</v>
      </c>
      <c r="E11" s="166">
        <v>4</v>
      </c>
      <c r="F11" s="168">
        <v>300</v>
      </c>
      <c r="G11" s="168">
        <v>1200</v>
      </c>
      <c r="H11" s="168">
        <v>0</v>
      </c>
      <c r="I11" s="168">
        <f>ROUND(E11*H11,2)</f>
        <v>0</v>
      </c>
      <c r="J11" s="168">
        <v>300</v>
      </c>
      <c r="K11" s="168">
        <f>ROUND(E11*J11,2)</f>
        <v>1200</v>
      </c>
      <c r="L11" s="168">
        <v>21</v>
      </c>
      <c r="M11" s="168">
        <f>G11*(1+L11/100)</f>
        <v>1452</v>
      </c>
      <c r="N11" s="161">
        <v>0</v>
      </c>
      <c r="O11" s="161">
        <f>ROUND(E11*N11,5)</f>
        <v>0</v>
      </c>
      <c r="P11" s="161">
        <v>0</v>
      </c>
      <c r="Q11" s="161">
        <f>ROUND(E11*P11,5)</f>
        <v>0</v>
      </c>
      <c r="R11" s="161"/>
      <c r="S11" s="161"/>
      <c r="T11" s="162">
        <v>1</v>
      </c>
      <c r="U11" s="161">
        <f>ROUND(E11*T11,2)</f>
        <v>4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550</v>
      </c>
      <c r="C12" s="185" t="s">
        <v>551</v>
      </c>
      <c r="D12" s="160" t="s">
        <v>324</v>
      </c>
      <c r="E12" s="166">
        <v>6</v>
      </c>
      <c r="F12" s="168">
        <v>700</v>
      </c>
      <c r="G12" s="168">
        <v>4200</v>
      </c>
      <c r="H12" s="168">
        <v>0</v>
      </c>
      <c r="I12" s="168">
        <f>ROUND(E12*H12,2)</f>
        <v>0</v>
      </c>
      <c r="J12" s="168">
        <v>700</v>
      </c>
      <c r="K12" s="168">
        <f>ROUND(E12*J12,2)</f>
        <v>4200</v>
      </c>
      <c r="L12" s="168">
        <v>21</v>
      </c>
      <c r="M12" s="168">
        <f>G12*(1+L12/100)</f>
        <v>5082</v>
      </c>
      <c r="N12" s="161">
        <v>0</v>
      </c>
      <c r="O12" s="161">
        <f>ROUND(E12*N12,5)</f>
        <v>0</v>
      </c>
      <c r="P12" s="161">
        <v>0</v>
      </c>
      <c r="Q12" s="161">
        <f>ROUND(E12*P12,5)</f>
        <v>0</v>
      </c>
      <c r="R12" s="161"/>
      <c r="S12" s="161"/>
      <c r="T12" s="162">
        <v>1</v>
      </c>
      <c r="U12" s="161">
        <f>ROUND(E12*T12,2)</f>
        <v>6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105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">
      <c r="A13" s="153" t="s">
        <v>96</v>
      </c>
      <c r="B13" s="159" t="s">
        <v>65</v>
      </c>
      <c r="C13" s="186" t="s">
        <v>66</v>
      </c>
      <c r="D13" s="163"/>
      <c r="E13" s="167"/>
      <c r="F13" s="169"/>
      <c r="G13" s="169">
        <f>SUMIF(AE14:AE21,"&lt;&gt;NOR",G14:G21)</f>
        <v>14235.4</v>
      </c>
      <c r="H13" s="169"/>
      <c r="I13" s="169">
        <f>SUM(I14:I21)</f>
        <v>0</v>
      </c>
      <c r="J13" s="169"/>
      <c r="K13" s="169">
        <f>SUM(K14:K21)</f>
        <v>14235.4</v>
      </c>
      <c r="L13" s="169"/>
      <c r="M13" s="169">
        <f>SUM(M14:M21)</f>
        <v>17224.834000000003</v>
      </c>
      <c r="N13" s="164"/>
      <c r="O13" s="164">
        <f>SUM(O14:O21)</f>
        <v>0</v>
      </c>
      <c r="P13" s="164"/>
      <c r="Q13" s="164">
        <f>SUM(Q14:Q21)</f>
        <v>0</v>
      </c>
      <c r="R13" s="164"/>
      <c r="S13" s="164"/>
      <c r="T13" s="165"/>
      <c r="U13" s="164">
        <f>SUM(U14:U21)</f>
        <v>44.960000000000008</v>
      </c>
      <c r="AE13" t="s">
        <v>97</v>
      </c>
    </row>
    <row r="14" spans="1:60" outlineLevel="1" x14ac:dyDescent="0.2">
      <c r="A14" s="152">
        <v>5</v>
      </c>
      <c r="B14" s="158" t="s">
        <v>552</v>
      </c>
      <c r="C14" s="185" t="s">
        <v>553</v>
      </c>
      <c r="D14" s="160" t="s">
        <v>122</v>
      </c>
      <c r="E14" s="166">
        <v>3</v>
      </c>
      <c r="F14" s="168">
        <v>45.3</v>
      </c>
      <c r="G14" s="168">
        <v>135.9</v>
      </c>
      <c r="H14" s="168">
        <v>0</v>
      </c>
      <c r="I14" s="168">
        <f t="shared" ref="I14:I21" si="0">ROUND(E14*H14,2)</f>
        <v>0</v>
      </c>
      <c r="J14" s="168">
        <v>45.3</v>
      </c>
      <c r="K14" s="168">
        <f t="shared" ref="K14:K21" si="1">ROUND(E14*J14,2)</f>
        <v>135.9</v>
      </c>
      <c r="L14" s="168">
        <v>21</v>
      </c>
      <c r="M14" s="168">
        <f t="shared" ref="M14:M21" si="2">G14*(1+L14/100)</f>
        <v>164.43899999999999</v>
      </c>
      <c r="N14" s="161">
        <v>0</v>
      </c>
      <c r="O14" s="161">
        <f t="shared" ref="O14:O21" si="3">ROUND(E14*N14,5)</f>
        <v>0</v>
      </c>
      <c r="P14" s="161">
        <v>0</v>
      </c>
      <c r="Q14" s="161">
        <f t="shared" ref="Q14:Q21" si="4">ROUND(E14*P14,5)</f>
        <v>0</v>
      </c>
      <c r="R14" s="161"/>
      <c r="S14" s="161"/>
      <c r="T14" s="162">
        <v>0.13700000000000001</v>
      </c>
      <c r="U14" s="161">
        <f t="shared" ref="U14:U21" si="5">ROUND(E14*T14,2)</f>
        <v>0.41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105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>
        <v>6</v>
      </c>
      <c r="B15" s="158" t="s">
        <v>554</v>
      </c>
      <c r="C15" s="185" t="s">
        <v>555</v>
      </c>
      <c r="D15" s="160" t="s">
        <v>194</v>
      </c>
      <c r="E15" s="166">
        <v>8</v>
      </c>
      <c r="F15" s="168">
        <v>76.599999999999994</v>
      </c>
      <c r="G15" s="168">
        <v>612.79999999999995</v>
      </c>
      <c r="H15" s="168">
        <v>0</v>
      </c>
      <c r="I15" s="168">
        <f t="shared" si="0"/>
        <v>0</v>
      </c>
      <c r="J15" s="168">
        <v>76.599999999999994</v>
      </c>
      <c r="K15" s="168">
        <f t="shared" si="1"/>
        <v>612.79999999999995</v>
      </c>
      <c r="L15" s="168">
        <v>21</v>
      </c>
      <c r="M15" s="168">
        <f t="shared" si="2"/>
        <v>741.48799999999994</v>
      </c>
      <c r="N15" s="161">
        <v>0</v>
      </c>
      <c r="O15" s="161">
        <f t="shared" si="3"/>
        <v>0</v>
      </c>
      <c r="P15" s="161">
        <v>0</v>
      </c>
      <c r="Q15" s="161">
        <f t="shared" si="4"/>
        <v>0</v>
      </c>
      <c r="R15" s="161"/>
      <c r="S15" s="161"/>
      <c r="T15" s="162">
        <v>0.23183000000000001</v>
      </c>
      <c r="U15" s="161">
        <f t="shared" si="5"/>
        <v>1.85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105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7</v>
      </c>
      <c r="B16" s="158" t="s">
        <v>556</v>
      </c>
      <c r="C16" s="185" t="s">
        <v>557</v>
      </c>
      <c r="D16" s="160" t="s">
        <v>194</v>
      </c>
      <c r="E16" s="166">
        <v>3</v>
      </c>
      <c r="F16" s="168">
        <v>5.2</v>
      </c>
      <c r="G16" s="168">
        <v>15.6</v>
      </c>
      <c r="H16" s="168">
        <v>0</v>
      </c>
      <c r="I16" s="168">
        <f t="shared" si="0"/>
        <v>0</v>
      </c>
      <c r="J16" s="168">
        <v>5.2</v>
      </c>
      <c r="K16" s="168">
        <f t="shared" si="1"/>
        <v>15.6</v>
      </c>
      <c r="L16" s="168">
        <v>21</v>
      </c>
      <c r="M16" s="168">
        <f t="shared" si="2"/>
        <v>18.875999999999998</v>
      </c>
      <c r="N16" s="161">
        <v>0</v>
      </c>
      <c r="O16" s="161">
        <f t="shared" si="3"/>
        <v>0</v>
      </c>
      <c r="P16" s="161">
        <v>0</v>
      </c>
      <c r="Q16" s="161">
        <f t="shared" si="4"/>
        <v>0</v>
      </c>
      <c r="R16" s="161"/>
      <c r="S16" s="161"/>
      <c r="T16" s="162">
        <v>1.567E-2</v>
      </c>
      <c r="U16" s="161">
        <f t="shared" si="5"/>
        <v>0.05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105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8</v>
      </c>
      <c r="B17" s="158" t="s">
        <v>558</v>
      </c>
      <c r="C17" s="185" t="s">
        <v>559</v>
      </c>
      <c r="D17" s="160" t="s">
        <v>194</v>
      </c>
      <c r="E17" s="166">
        <v>1</v>
      </c>
      <c r="F17" s="168">
        <v>170.5</v>
      </c>
      <c r="G17" s="168">
        <v>170.5</v>
      </c>
      <c r="H17" s="168">
        <v>0</v>
      </c>
      <c r="I17" s="168">
        <f t="shared" si="0"/>
        <v>0</v>
      </c>
      <c r="J17" s="168">
        <v>170.5</v>
      </c>
      <c r="K17" s="168">
        <f t="shared" si="1"/>
        <v>170.5</v>
      </c>
      <c r="L17" s="168">
        <v>21</v>
      </c>
      <c r="M17" s="168">
        <f t="shared" si="2"/>
        <v>206.30500000000001</v>
      </c>
      <c r="N17" s="161">
        <v>0</v>
      </c>
      <c r="O17" s="161">
        <f t="shared" si="3"/>
        <v>0</v>
      </c>
      <c r="P17" s="161">
        <v>0</v>
      </c>
      <c r="Q17" s="161">
        <f t="shared" si="4"/>
        <v>0</v>
      </c>
      <c r="R17" s="161"/>
      <c r="S17" s="161"/>
      <c r="T17" s="162">
        <v>0.51649999999999996</v>
      </c>
      <c r="U17" s="161">
        <f t="shared" si="5"/>
        <v>0.52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105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9</v>
      </c>
      <c r="B18" s="158" t="s">
        <v>560</v>
      </c>
      <c r="C18" s="185" t="s">
        <v>561</v>
      </c>
      <c r="D18" s="160" t="s">
        <v>194</v>
      </c>
      <c r="E18" s="166">
        <v>1</v>
      </c>
      <c r="F18" s="168">
        <v>99.1</v>
      </c>
      <c r="G18" s="168">
        <v>99.1</v>
      </c>
      <c r="H18" s="168">
        <v>0</v>
      </c>
      <c r="I18" s="168">
        <f t="shared" si="0"/>
        <v>0</v>
      </c>
      <c r="J18" s="168">
        <v>99.1</v>
      </c>
      <c r="K18" s="168">
        <f t="shared" si="1"/>
        <v>99.1</v>
      </c>
      <c r="L18" s="168">
        <v>21</v>
      </c>
      <c r="M18" s="168">
        <f t="shared" si="2"/>
        <v>119.91099999999999</v>
      </c>
      <c r="N18" s="161">
        <v>0</v>
      </c>
      <c r="O18" s="161">
        <f t="shared" si="3"/>
        <v>0</v>
      </c>
      <c r="P18" s="161">
        <v>0</v>
      </c>
      <c r="Q18" s="161">
        <f t="shared" si="4"/>
        <v>0</v>
      </c>
      <c r="R18" s="161"/>
      <c r="S18" s="161"/>
      <c r="T18" s="162">
        <v>0.3</v>
      </c>
      <c r="U18" s="161">
        <f t="shared" si="5"/>
        <v>0.3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105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10</v>
      </c>
      <c r="B19" s="158" t="s">
        <v>562</v>
      </c>
      <c r="C19" s="185" t="s">
        <v>563</v>
      </c>
      <c r="D19" s="160" t="s">
        <v>122</v>
      </c>
      <c r="E19" s="166">
        <v>50</v>
      </c>
      <c r="F19" s="168">
        <v>40.700000000000003</v>
      </c>
      <c r="G19" s="168">
        <v>2035</v>
      </c>
      <c r="H19" s="168">
        <v>0</v>
      </c>
      <c r="I19" s="168">
        <f t="shared" si="0"/>
        <v>0</v>
      </c>
      <c r="J19" s="168">
        <v>40.700000000000003</v>
      </c>
      <c r="K19" s="168">
        <f t="shared" si="1"/>
        <v>2035</v>
      </c>
      <c r="L19" s="168">
        <v>21</v>
      </c>
      <c r="M19" s="168">
        <f t="shared" si="2"/>
        <v>2462.35</v>
      </c>
      <c r="N19" s="161">
        <v>0</v>
      </c>
      <c r="O19" s="161">
        <f t="shared" si="3"/>
        <v>0</v>
      </c>
      <c r="P19" s="161">
        <v>0</v>
      </c>
      <c r="Q19" s="161">
        <f t="shared" si="4"/>
        <v>0</v>
      </c>
      <c r="R19" s="161"/>
      <c r="S19" s="161"/>
      <c r="T19" s="162">
        <v>0.16</v>
      </c>
      <c r="U19" s="161">
        <f t="shared" si="5"/>
        <v>8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11</v>
      </c>
      <c r="B20" s="158" t="s">
        <v>564</v>
      </c>
      <c r="C20" s="185" t="s">
        <v>565</v>
      </c>
      <c r="D20" s="160" t="s">
        <v>122</v>
      </c>
      <c r="E20" s="166">
        <v>230</v>
      </c>
      <c r="F20" s="168">
        <v>41.8</v>
      </c>
      <c r="G20" s="168">
        <v>9614</v>
      </c>
      <c r="H20" s="168">
        <v>0</v>
      </c>
      <c r="I20" s="168">
        <f t="shared" si="0"/>
        <v>0</v>
      </c>
      <c r="J20" s="168">
        <v>41.8</v>
      </c>
      <c r="K20" s="168">
        <f t="shared" si="1"/>
        <v>9614</v>
      </c>
      <c r="L20" s="168">
        <v>21</v>
      </c>
      <c r="M20" s="168">
        <f t="shared" si="2"/>
        <v>11632.94</v>
      </c>
      <c r="N20" s="161">
        <v>0</v>
      </c>
      <c r="O20" s="161">
        <f t="shared" si="3"/>
        <v>0</v>
      </c>
      <c r="P20" s="161">
        <v>0</v>
      </c>
      <c r="Q20" s="161">
        <f t="shared" si="4"/>
        <v>0</v>
      </c>
      <c r="R20" s="161"/>
      <c r="S20" s="161"/>
      <c r="T20" s="162">
        <v>0.1265</v>
      </c>
      <c r="U20" s="161">
        <f t="shared" si="5"/>
        <v>29.1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>
        <v>12</v>
      </c>
      <c r="B21" s="158" t="s">
        <v>566</v>
      </c>
      <c r="C21" s="185" t="s">
        <v>567</v>
      </c>
      <c r="D21" s="160" t="s">
        <v>122</v>
      </c>
      <c r="E21" s="166">
        <v>225</v>
      </c>
      <c r="F21" s="168">
        <v>6.9</v>
      </c>
      <c r="G21" s="168">
        <v>1552.5</v>
      </c>
      <c r="H21" s="168">
        <v>0</v>
      </c>
      <c r="I21" s="168">
        <f t="shared" si="0"/>
        <v>0</v>
      </c>
      <c r="J21" s="168">
        <v>6.9</v>
      </c>
      <c r="K21" s="168">
        <f t="shared" si="1"/>
        <v>1552.5</v>
      </c>
      <c r="L21" s="168">
        <v>21</v>
      </c>
      <c r="M21" s="168">
        <f t="shared" si="2"/>
        <v>1878.5249999999999</v>
      </c>
      <c r="N21" s="161">
        <v>0</v>
      </c>
      <c r="O21" s="161">
        <f t="shared" si="3"/>
        <v>0</v>
      </c>
      <c r="P21" s="161">
        <v>0</v>
      </c>
      <c r="Q21" s="161">
        <f t="shared" si="4"/>
        <v>0</v>
      </c>
      <c r="R21" s="161"/>
      <c r="S21" s="161"/>
      <c r="T21" s="162">
        <v>2.1000000000000001E-2</v>
      </c>
      <c r="U21" s="161">
        <f t="shared" si="5"/>
        <v>4.7300000000000004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105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153" t="s">
        <v>96</v>
      </c>
      <c r="B22" s="159" t="s">
        <v>568</v>
      </c>
      <c r="C22" s="186" t="s">
        <v>569</v>
      </c>
      <c r="D22" s="163"/>
      <c r="E22" s="167"/>
      <c r="F22" s="169"/>
      <c r="G22" s="169">
        <f>SUMIF(AE23:AE30,"&lt;&gt;NOR",G23:G30)</f>
        <v>66257.5</v>
      </c>
      <c r="H22" s="169"/>
      <c r="I22" s="169">
        <f>SUM(I23:I30)</f>
        <v>7771.04</v>
      </c>
      <c r="J22" s="169"/>
      <c r="K22" s="169">
        <f>SUM(K23:K30)</f>
        <v>58486.47</v>
      </c>
      <c r="L22" s="169"/>
      <c r="M22" s="169">
        <f>SUM(M23:M30)</f>
        <v>80171.575000000012</v>
      </c>
      <c r="N22" s="164"/>
      <c r="O22" s="164">
        <f>SUM(O23:O30)</f>
        <v>2.8144200000000001</v>
      </c>
      <c r="P22" s="164"/>
      <c r="Q22" s="164">
        <f>SUM(Q23:Q30)</f>
        <v>0</v>
      </c>
      <c r="R22" s="164"/>
      <c r="S22" s="164"/>
      <c r="T22" s="165"/>
      <c r="U22" s="164">
        <f>SUM(U23:U30)</f>
        <v>154.80000000000001</v>
      </c>
      <c r="AE22" t="s">
        <v>97</v>
      </c>
    </row>
    <row r="23" spans="1:60" ht="22.5" outlineLevel="1" x14ac:dyDescent="0.2">
      <c r="A23" s="152">
        <v>13</v>
      </c>
      <c r="B23" s="158" t="s">
        <v>570</v>
      </c>
      <c r="C23" s="185" t="s">
        <v>571</v>
      </c>
      <c r="D23" s="160" t="s">
        <v>572</v>
      </c>
      <c r="E23" s="166">
        <v>0.22500000000000001</v>
      </c>
      <c r="F23" s="168">
        <v>2120</v>
      </c>
      <c r="G23" s="168">
        <v>477</v>
      </c>
      <c r="H23" s="168">
        <v>570.02</v>
      </c>
      <c r="I23" s="168">
        <f t="shared" ref="I23:I30" si="6">ROUND(E23*H23,2)</f>
        <v>128.25</v>
      </c>
      <c r="J23" s="168">
        <v>1549.98</v>
      </c>
      <c r="K23" s="168">
        <f t="shared" ref="K23:K30" si="7">ROUND(E23*J23,2)</f>
        <v>348.75</v>
      </c>
      <c r="L23" s="168">
        <v>21</v>
      </c>
      <c r="M23" s="168">
        <f t="shared" ref="M23:M30" si="8">G23*(1+L23/100)</f>
        <v>577.16999999999996</v>
      </c>
      <c r="N23" s="161">
        <v>3.4209999999999997E-2</v>
      </c>
      <c r="O23" s="161">
        <f t="shared" ref="O23:O30" si="9">ROUND(E23*N23,5)</f>
        <v>7.7000000000000002E-3</v>
      </c>
      <c r="P23" s="161">
        <v>0</v>
      </c>
      <c r="Q23" s="161">
        <f t="shared" ref="Q23:Q30" si="10">ROUND(E23*P23,5)</f>
        <v>0</v>
      </c>
      <c r="R23" s="161"/>
      <c r="S23" s="161"/>
      <c r="T23" s="162">
        <v>4.7249999999999996</v>
      </c>
      <c r="U23" s="161">
        <f t="shared" ref="U23:U30" si="11">ROUND(E23*T23,2)</f>
        <v>1.06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105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14</v>
      </c>
      <c r="B24" s="158" t="s">
        <v>573</v>
      </c>
      <c r="C24" s="185" t="s">
        <v>574</v>
      </c>
      <c r="D24" s="160" t="s">
        <v>100</v>
      </c>
      <c r="E24" s="166">
        <v>0.5</v>
      </c>
      <c r="F24" s="168">
        <v>851</v>
      </c>
      <c r="G24" s="168">
        <v>425.5</v>
      </c>
      <c r="H24" s="168">
        <v>0</v>
      </c>
      <c r="I24" s="168">
        <f t="shared" si="6"/>
        <v>0</v>
      </c>
      <c r="J24" s="168">
        <v>851</v>
      </c>
      <c r="K24" s="168">
        <f t="shared" si="7"/>
        <v>425.5</v>
      </c>
      <c r="L24" s="168">
        <v>21</v>
      </c>
      <c r="M24" s="168">
        <f t="shared" si="8"/>
        <v>514.85500000000002</v>
      </c>
      <c r="N24" s="161">
        <v>0</v>
      </c>
      <c r="O24" s="161">
        <f t="shared" si="9"/>
        <v>0</v>
      </c>
      <c r="P24" s="161">
        <v>0</v>
      </c>
      <c r="Q24" s="161">
        <f t="shared" si="10"/>
        <v>0</v>
      </c>
      <c r="R24" s="161"/>
      <c r="S24" s="161"/>
      <c r="T24" s="162">
        <v>3.96</v>
      </c>
      <c r="U24" s="161">
        <f t="shared" si="11"/>
        <v>1.98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105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15</v>
      </c>
      <c r="B25" s="158" t="s">
        <v>575</v>
      </c>
      <c r="C25" s="185" t="s">
        <v>576</v>
      </c>
      <c r="D25" s="160" t="s">
        <v>100</v>
      </c>
      <c r="E25" s="166">
        <v>0.5</v>
      </c>
      <c r="F25" s="168">
        <v>3350</v>
      </c>
      <c r="G25" s="168">
        <v>1675</v>
      </c>
      <c r="H25" s="168">
        <v>2318.9899999999998</v>
      </c>
      <c r="I25" s="168">
        <f t="shared" si="6"/>
        <v>1159.5</v>
      </c>
      <c r="J25" s="168">
        <v>1031.0100000000002</v>
      </c>
      <c r="K25" s="168">
        <f t="shared" si="7"/>
        <v>515.51</v>
      </c>
      <c r="L25" s="168">
        <v>21</v>
      </c>
      <c r="M25" s="168">
        <f t="shared" si="8"/>
        <v>2026.75</v>
      </c>
      <c r="N25" s="161">
        <v>2.5589200000000001</v>
      </c>
      <c r="O25" s="161">
        <f t="shared" si="9"/>
        <v>1.27946</v>
      </c>
      <c r="P25" s="161">
        <v>0</v>
      </c>
      <c r="Q25" s="161">
        <f t="shared" si="10"/>
        <v>0</v>
      </c>
      <c r="R25" s="161"/>
      <c r="S25" s="161"/>
      <c r="T25" s="162">
        <v>4</v>
      </c>
      <c r="U25" s="161">
        <f t="shared" si="11"/>
        <v>2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105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16</v>
      </c>
      <c r="B26" s="158" t="s">
        <v>577</v>
      </c>
      <c r="C26" s="185" t="s">
        <v>578</v>
      </c>
      <c r="D26" s="160" t="s">
        <v>194</v>
      </c>
      <c r="E26" s="166">
        <v>1</v>
      </c>
      <c r="F26" s="168">
        <v>5000</v>
      </c>
      <c r="G26" s="168">
        <v>5000</v>
      </c>
      <c r="H26" s="168">
        <v>2307.29</v>
      </c>
      <c r="I26" s="168">
        <f t="shared" si="6"/>
        <v>2307.29</v>
      </c>
      <c r="J26" s="168">
        <v>2692.71</v>
      </c>
      <c r="K26" s="168">
        <f t="shared" si="7"/>
        <v>2692.71</v>
      </c>
      <c r="L26" s="168">
        <v>21</v>
      </c>
      <c r="M26" s="168">
        <f t="shared" si="8"/>
        <v>6050</v>
      </c>
      <c r="N26" s="161">
        <v>1.26851</v>
      </c>
      <c r="O26" s="161">
        <f t="shared" si="9"/>
        <v>1.26851</v>
      </c>
      <c r="P26" s="161">
        <v>0</v>
      </c>
      <c r="Q26" s="161">
        <f t="shared" si="10"/>
        <v>0</v>
      </c>
      <c r="R26" s="161"/>
      <c r="S26" s="161"/>
      <c r="T26" s="162">
        <v>5.0789999999999997</v>
      </c>
      <c r="U26" s="161">
        <f t="shared" si="11"/>
        <v>5.08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105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17</v>
      </c>
      <c r="B27" s="158" t="s">
        <v>579</v>
      </c>
      <c r="C27" s="185" t="s">
        <v>580</v>
      </c>
      <c r="D27" s="160" t="s">
        <v>122</v>
      </c>
      <c r="E27" s="166">
        <v>225</v>
      </c>
      <c r="F27" s="168">
        <v>134</v>
      </c>
      <c r="G27" s="168">
        <v>30150</v>
      </c>
      <c r="H27" s="168">
        <v>0</v>
      </c>
      <c r="I27" s="168">
        <f t="shared" si="6"/>
        <v>0</v>
      </c>
      <c r="J27" s="168">
        <v>134</v>
      </c>
      <c r="K27" s="168">
        <f t="shared" si="7"/>
        <v>30150</v>
      </c>
      <c r="L27" s="168">
        <v>21</v>
      </c>
      <c r="M27" s="168">
        <f t="shared" si="8"/>
        <v>36481.5</v>
      </c>
      <c r="N27" s="161">
        <v>0</v>
      </c>
      <c r="O27" s="161">
        <f t="shared" si="9"/>
        <v>0</v>
      </c>
      <c r="P27" s="161">
        <v>0</v>
      </c>
      <c r="Q27" s="161">
        <f t="shared" si="10"/>
        <v>0</v>
      </c>
      <c r="R27" s="161"/>
      <c r="S27" s="161"/>
      <c r="T27" s="162">
        <v>0.14599999999999999</v>
      </c>
      <c r="U27" s="161">
        <f t="shared" si="11"/>
        <v>32.85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105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18</v>
      </c>
      <c r="B28" s="158" t="s">
        <v>581</v>
      </c>
      <c r="C28" s="185" t="s">
        <v>216</v>
      </c>
      <c r="D28" s="160" t="s">
        <v>122</v>
      </c>
      <c r="E28" s="166">
        <v>225</v>
      </c>
      <c r="F28" s="168">
        <v>10.5</v>
      </c>
      <c r="G28" s="168">
        <v>2362.5</v>
      </c>
      <c r="H28" s="168">
        <v>4.74</v>
      </c>
      <c r="I28" s="168">
        <f t="shared" si="6"/>
        <v>1066.5</v>
      </c>
      <c r="J28" s="168">
        <v>5.76</v>
      </c>
      <c r="K28" s="168">
        <f t="shared" si="7"/>
        <v>1296</v>
      </c>
      <c r="L28" s="168">
        <v>21</v>
      </c>
      <c r="M28" s="168">
        <f t="shared" si="8"/>
        <v>2858.625</v>
      </c>
      <c r="N28" s="161">
        <v>6.0000000000000002E-5</v>
      </c>
      <c r="O28" s="161">
        <f t="shared" si="9"/>
        <v>1.35E-2</v>
      </c>
      <c r="P28" s="161">
        <v>0</v>
      </c>
      <c r="Q28" s="161">
        <f t="shared" si="10"/>
        <v>0</v>
      </c>
      <c r="R28" s="161"/>
      <c r="S28" s="161"/>
      <c r="T28" s="162">
        <v>2.5999999999999999E-2</v>
      </c>
      <c r="U28" s="161">
        <f t="shared" si="11"/>
        <v>5.85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105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>
        <v>19</v>
      </c>
      <c r="B29" s="158" t="s">
        <v>582</v>
      </c>
      <c r="C29" s="185" t="s">
        <v>583</v>
      </c>
      <c r="D29" s="160" t="s">
        <v>122</v>
      </c>
      <c r="E29" s="166">
        <v>225</v>
      </c>
      <c r="F29" s="168">
        <v>15.8</v>
      </c>
      <c r="G29" s="168">
        <v>3555</v>
      </c>
      <c r="H29" s="168">
        <v>13.82</v>
      </c>
      <c r="I29" s="168">
        <f t="shared" si="6"/>
        <v>3109.5</v>
      </c>
      <c r="J29" s="168">
        <v>1.9800000000000004</v>
      </c>
      <c r="K29" s="168">
        <f t="shared" si="7"/>
        <v>445.5</v>
      </c>
      <c r="L29" s="168">
        <v>21</v>
      </c>
      <c r="M29" s="168">
        <f t="shared" si="8"/>
        <v>4301.55</v>
      </c>
      <c r="N29" s="161">
        <v>1.09E-3</v>
      </c>
      <c r="O29" s="161">
        <f t="shared" si="9"/>
        <v>0.24525</v>
      </c>
      <c r="P29" s="161">
        <v>0</v>
      </c>
      <c r="Q29" s="161">
        <f t="shared" si="10"/>
        <v>0</v>
      </c>
      <c r="R29" s="161"/>
      <c r="S29" s="161"/>
      <c r="T29" s="162">
        <v>6.4000000000000001E-2</v>
      </c>
      <c r="U29" s="161">
        <f t="shared" si="11"/>
        <v>14.4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105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20</v>
      </c>
      <c r="B30" s="158" t="s">
        <v>584</v>
      </c>
      <c r="C30" s="185" t="s">
        <v>585</v>
      </c>
      <c r="D30" s="160" t="s">
        <v>122</v>
      </c>
      <c r="E30" s="166">
        <v>225</v>
      </c>
      <c r="F30" s="168">
        <v>100.5</v>
      </c>
      <c r="G30" s="168">
        <v>22612.5</v>
      </c>
      <c r="H30" s="168">
        <v>0</v>
      </c>
      <c r="I30" s="168">
        <f t="shared" si="6"/>
        <v>0</v>
      </c>
      <c r="J30" s="168">
        <v>100.5</v>
      </c>
      <c r="K30" s="168">
        <f t="shared" si="7"/>
        <v>22612.5</v>
      </c>
      <c r="L30" s="168">
        <v>21</v>
      </c>
      <c r="M30" s="168">
        <f t="shared" si="8"/>
        <v>27361.125</v>
      </c>
      <c r="N30" s="161">
        <v>0</v>
      </c>
      <c r="O30" s="161">
        <f t="shared" si="9"/>
        <v>0</v>
      </c>
      <c r="P30" s="161">
        <v>0</v>
      </c>
      <c r="Q30" s="161">
        <f t="shared" si="10"/>
        <v>0</v>
      </c>
      <c r="R30" s="161"/>
      <c r="S30" s="161"/>
      <c r="T30" s="162">
        <v>0.40699999999999997</v>
      </c>
      <c r="U30" s="161">
        <f t="shared" si="11"/>
        <v>91.58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105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53" t="s">
        <v>96</v>
      </c>
      <c r="B31" s="159" t="s">
        <v>69</v>
      </c>
      <c r="C31" s="186" t="s">
        <v>26</v>
      </c>
      <c r="D31" s="163"/>
      <c r="E31" s="167"/>
      <c r="F31" s="169"/>
      <c r="G31" s="169">
        <f>SUMIF(AE32:AE37,"&lt;&gt;NOR",G32:G37)</f>
        <v>32600</v>
      </c>
      <c r="H31" s="169"/>
      <c r="I31" s="169">
        <f>SUM(I32:I37)</f>
        <v>0</v>
      </c>
      <c r="J31" s="169"/>
      <c r="K31" s="169">
        <f>SUM(K32:K37)</f>
        <v>32600</v>
      </c>
      <c r="L31" s="169"/>
      <c r="M31" s="169">
        <f>SUM(M32:M37)</f>
        <v>39446</v>
      </c>
      <c r="N31" s="164"/>
      <c r="O31" s="164">
        <f>SUM(O32:O37)</f>
        <v>0</v>
      </c>
      <c r="P31" s="164"/>
      <c r="Q31" s="164">
        <f>SUM(Q32:Q37)</f>
        <v>0</v>
      </c>
      <c r="R31" s="164"/>
      <c r="S31" s="164"/>
      <c r="T31" s="165"/>
      <c r="U31" s="164">
        <f>SUM(U32:U37)</f>
        <v>0</v>
      </c>
      <c r="AE31" t="s">
        <v>97</v>
      </c>
    </row>
    <row r="32" spans="1:60" outlineLevel="1" x14ac:dyDescent="0.2">
      <c r="A32" s="152">
        <v>21</v>
      </c>
      <c r="B32" s="158" t="s">
        <v>300</v>
      </c>
      <c r="C32" s="185" t="s">
        <v>301</v>
      </c>
      <c r="D32" s="160" t="s">
        <v>302</v>
      </c>
      <c r="E32" s="166">
        <v>1</v>
      </c>
      <c r="F32" s="168">
        <v>5000</v>
      </c>
      <c r="G32" s="168">
        <v>5000</v>
      </c>
      <c r="H32" s="168">
        <v>0</v>
      </c>
      <c r="I32" s="168">
        <f t="shared" ref="I32:I37" si="12">ROUND(E32*H32,2)</f>
        <v>0</v>
      </c>
      <c r="J32" s="168">
        <v>5000</v>
      </c>
      <c r="K32" s="168">
        <f t="shared" ref="K32:K37" si="13">ROUND(E32*J32,2)</f>
        <v>5000</v>
      </c>
      <c r="L32" s="168">
        <v>21</v>
      </c>
      <c r="M32" s="168">
        <f t="shared" ref="M32:M37" si="14">G32*(1+L32/100)</f>
        <v>6050</v>
      </c>
      <c r="N32" s="161">
        <v>0</v>
      </c>
      <c r="O32" s="161">
        <f t="shared" ref="O32:O37" si="15">ROUND(E32*N32,5)</f>
        <v>0</v>
      </c>
      <c r="P32" s="161">
        <v>0</v>
      </c>
      <c r="Q32" s="161">
        <f t="shared" ref="Q32:Q37" si="16">ROUND(E32*P32,5)</f>
        <v>0</v>
      </c>
      <c r="R32" s="161"/>
      <c r="S32" s="161"/>
      <c r="T32" s="162">
        <v>0</v>
      </c>
      <c r="U32" s="161">
        <f t="shared" ref="U32:U37" si="17">ROUND(E32*T32,2)</f>
        <v>0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105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22</v>
      </c>
      <c r="B33" s="158" t="s">
        <v>303</v>
      </c>
      <c r="C33" s="185" t="s">
        <v>304</v>
      </c>
      <c r="D33" s="160" t="s">
        <v>302</v>
      </c>
      <c r="E33" s="166">
        <v>1</v>
      </c>
      <c r="F33" s="168">
        <v>5000</v>
      </c>
      <c r="G33" s="168">
        <v>5000</v>
      </c>
      <c r="H33" s="168">
        <v>0</v>
      </c>
      <c r="I33" s="168">
        <f t="shared" si="12"/>
        <v>0</v>
      </c>
      <c r="J33" s="168">
        <v>5000</v>
      </c>
      <c r="K33" s="168">
        <f t="shared" si="13"/>
        <v>5000</v>
      </c>
      <c r="L33" s="168">
        <v>21</v>
      </c>
      <c r="M33" s="168">
        <f t="shared" si="14"/>
        <v>6050</v>
      </c>
      <c r="N33" s="161">
        <v>0</v>
      </c>
      <c r="O33" s="161">
        <f t="shared" si="15"/>
        <v>0</v>
      </c>
      <c r="P33" s="161">
        <v>0</v>
      </c>
      <c r="Q33" s="161">
        <f t="shared" si="16"/>
        <v>0</v>
      </c>
      <c r="R33" s="161"/>
      <c r="S33" s="161"/>
      <c r="T33" s="162">
        <v>0</v>
      </c>
      <c r="U33" s="161">
        <f t="shared" si="17"/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105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23</v>
      </c>
      <c r="B34" s="158" t="s">
        <v>305</v>
      </c>
      <c r="C34" s="185" t="s">
        <v>306</v>
      </c>
      <c r="D34" s="160" t="s">
        <v>302</v>
      </c>
      <c r="E34" s="166">
        <v>1</v>
      </c>
      <c r="F34" s="168">
        <v>5000</v>
      </c>
      <c r="G34" s="168">
        <v>5000</v>
      </c>
      <c r="H34" s="168">
        <v>0</v>
      </c>
      <c r="I34" s="168">
        <f t="shared" si="12"/>
        <v>0</v>
      </c>
      <c r="J34" s="168">
        <v>5000</v>
      </c>
      <c r="K34" s="168">
        <f t="shared" si="13"/>
        <v>5000</v>
      </c>
      <c r="L34" s="168">
        <v>21</v>
      </c>
      <c r="M34" s="168">
        <f t="shared" si="14"/>
        <v>6050</v>
      </c>
      <c r="N34" s="161">
        <v>0</v>
      </c>
      <c r="O34" s="161">
        <f t="shared" si="15"/>
        <v>0</v>
      </c>
      <c r="P34" s="161">
        <v>0</v>
      </c>
      <c r="Q34" s="161">
        <f t="shared" si="16"/>
        <v>0</v>
      </c>
      <c r="R34" s="161"/>
      <c r="S34" s="161"/>
      <c r="T34" s="162">
        <v>0</v>
      </c>
      <c r="U34" s="161">
        <f t="shared" si="17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105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24</v>
      </c>
      <c r="B35" s="158" t="s">
        <v>309</v>
      </c>
      <c r="C35" s="185" t="s">
        <v>310</v>
      </c>
      <c r="D35" s="160" t="s">
        <v>302</v>
      </c>
      <c r="E35" s="166">
        <v>1</v>
      </c>
      <c r="F35" s="168">
        <v>5000</v>
      </c>
      <c r="G35" s="168">
        <v>5000</v>
      </c>
      <c r="H35" s="168">
        <v>0</v>
      </c>
      <c r="I35" s="168">
        <f t="shared" si="12"/>
        <v>0</v>
      </c>
      <c r="J35" s="168">
        <v>5000</v>
      </c>
      <c r="K35" s="168">
        <f t="shared" si="13"/>
        <v>5000</v>
      </c>
      <c r="L35" s="168">
        <v>21</v>
      </c>
      <c r="M35" s="168">
        <f t="shared" si="14"/>
        <v>6050</v>
      </c>
      <c r="N35" s="161">
        <v>0</v>
      </c>
      <c r="O35" s="161">
        <f t="shared" si="15"/>
        <v>0</v>
      </c>
      <c r="P35" s="161">
        <v>0</v>
      </c>
      <c r="Q35" s="161">
        <f t="shared" si="16"/>
        <v>0</v>
      </c>
      <c r="R35" s="161"/>
      <c r="S35" s="161"/>
      <c r="T35" s="162">
        <v>0</v>
      </c>
      <c r="U35" s="161">
        <f t="shared" si="17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105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2">
        <v>25</v>
      </c>
      <c r="B36" s="158" t="s">
        <v>311</v>
      </c>
      <c r="C36" s="185" t="s">
        <v>312</v>
      </c>
      <c r="D36" s="160" t="s">
        <v>302</v>
      </c>
      <c r="E36" s="166">
        <v>1</v>
      </c>
      <c r="F36" s="168">
        <v>4600</v>
      </c>
      <c r="G36" s="168">
        <v>4600</v>
      </c>
      <c r="H36" s="168">
        <v>0</v>
      </c>
      <c r="I36" s="168">
        <f t="shared" si="12"/>
        <v>0</v>
      </c>
      <c r="J36" s="168">
        <v>4600</v>
      </c>
      <c r="K36" s="168">
        <f t="shared" si="13"/>
        <v>4600</v>
      </c>
      <c r="L36" s="168">
        <v>21</v>
      </c>
      <c r="M36" s="168">
        <f t="shared" si="14"/>
        <v>5566</v>
      </c>
      <c r="N36" s="161">
        <v>0</v>
      </c>
      <c r="O36" s="161">
        <f t="shared" si="15"/>
        <v>0</v>
      </c>
      <c r="P36" s="161">
        <v>0</v>
      </c>
      <c r="Q36" s="161">
        <f t="shared" si="16"/>
        <v>0</v>
      </c>
      <c r="R36" s="161"/>
      <c r="S36" s="161"/>
      <c r="T36" s="162">
        <v>0</v>
      </c>
      <c r="U36" s="161">
        <f t="shared" si="17"/>
        <v>0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105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>
        <v>26</v>
      </c>
      <c r="B37" s="158" t="s">
        <v>314</v>
      </c>
      <c r="C37" s="185" t="s">
        <v>586</v>
      </c>
      <c r="D37" s="160" t="s">
        <v>302</v>
      </c>
      <c r="E37" s="166">
        <v>1</v>
      </c>
      <c r="F37" s="168">
        <v>8000</v>
      </c>
      <c r="G37" s="168">
        <v>8000</v>
      </c>
      <c r="H37" s="168">
        <v>0</v>
      </c>
      <c r="I37" s="168">
        <f t="shared" si="12"/>
        <v>0</v>
      </c>
      <c r="J37" s="168">
        <v>8000</v>
      </c>
      <c r="K37" s="168">
        <f t="shared" si="13"/>
        <v>8000</v>
      </c>
      <c r="L37" s="168">
        <v>21</v>
      </c>
      <c r="M37" s="168">
        <f t="shared" si="14"/>
        <v>9680</v>
      </c>
      <c r="N37" s="161">
        <v>0</v>
      </c>
      <c r="O37" s="161">
        <f t="shared" si="15"/>
        <v>0</v>
      </c>
      <c r="P37" s="161">
        <v>0</v>
      </c>
      <c r="Q37" s="161">
        <f t="shared" si="16"/>
        <v>0</v>
      </c>
      <c r="R37" s="161"/>
      <c r="S37" s="161"/>
      <c r="T37" s="162">
        <v>0</v>
      </c>
      <c r="U37" s="161">
        <f t="shared" si="17"/>
        <v>0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105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x14ac:dyDescent="0.2">
      <c r="A38" s="153" t="s">
        <v>96</v>
      </c>
      <c r="B38" s="159" t="s">
        <v>587</v>
      </c>
      <c r="C38" s="186" t="s">
        <v>588</v>
      </c>
      <c r="D38" s="163"/>
      <c r="E38" s="167"/>
      <c r="F38" s="169"/>
      <c r="G38" s="169">
        <f>SUMIF(AE39:AE48,"&lt;&gt;NOR",G39:G48)</f>
        <v>44284</v>
      </c>
      <c r="H38" s="169"/>
      <c r="I38" s="169">
        <f>SUM(I39:I48)</f>
        <v>44284</v>
      </c>
      <c r="J38" s="169"/>
      <c r="K38" s="169">
        <f>SUM(K39:K48)</f>
        <v>0</v>
      </c>
      <c r="L38" s="169"/>
      <c r="M38" s="169">
        <f>SUM(M39:M48)</f>
        <v>53583.640000000014</v>
      </c>
      <c r="N38" s="164"/>
      <c r="O38" s="164">
        <f>SUM(O39:O48)</f>
        <v>0.40860000000000002</v>
      </c>
      <c r="P38" s="164"/>
      <c r="Q38" s="164">
        <f>SUM(Q39:Q48)</f>
        <v>0</v>
      </c>
      <c r="R38" s="164"/>
      <c r="S38" s="164"/>
      <c r="T38" s="165"/>
      <c r="U38" s="164">
        <f>SUM(U39:U48)</f>
        <v>0</v>
      </c>
      <c r="AE38" t="s">
        <v>97</v>
      </c>
    </row>
    <row r="39" spans="1:60" outlineLevel="1" x14ac:dyDescent="0.2">
      <c r="A39" s="152">
        <v>27</v>
      </c>
      <c r="B39" s="158" t="s">
        <v>232</v>
      </c>
      <c r="C39" s="185" t="s">
        <v>589</v>
      </c>
      <c r="D39" s="160" t="s">
        <v>122</v>
      </c>
      <c r="E39" s="166">
        <v>230</v>
      </c>
      <c r="F39" s="168">
        <v>97.1</v>
      </c>
      <c r="G39" s="168">
        <v>22333</v>
      </c>
      <c r="H39" s="168">
        <v>97.1</v>
      </c>
      <c r="I39" s="168">
        <f t="shared" ref="I39:I48" si="18">ROUND(E39*H39,2)</f>
        <v>22333</v>
      </c>
      <c r="J39" s="168">
        <v>0</v>
      </c>
      <c r="K39" s="168">
        <f t="shared" ref="K39:K48" si="19">ROUND(E39*J39,2)</f>
        <v>0</v>
      </c>
      <c r="L39" s="168">
        <v>21</v>
      </c>
      <c r="M39" s="168">
        <f t="shared" ref="M39:M48" si="20">G39*(1+L39/100)</f>
        <v>27022.93</v>
      </c>
      <c r="N39" s="161">
        <v>1.48E-3</v>
      </c>
      <c r="O39" s="161">
        <f t="shared" ref="O39:O48" si="21">ROUND(E39*N39,5)</f>
        <v>0.34039999999999998</v>
      </c>
      <c r="P39" s="161">
        <v>0</v>
      </c>
      <c r="Q39" s="161">
        <f t="shared" ref="Q39:Q48" si="22">ROUND(E39*P39,5)</f>
        <v>0</v>
      </c>
      <c r="R39" s="161"/>
      <c r="S39" s="161"/>
      <c r="T39" s="162">
        <v>0</v>
      </c>
      <c r="U39" s="161">
        <f t="shared" ref="U39:U48" si="23">ROUND(E39*T39,2)</f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163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>
        <v>28</v>
      </c>
      <c r="B40" s="158" t="s">
        <v>232</v>
      </c>
      <c r="C40" s="185" t="s">
        <v>590</v>
      </c>
      <c r="D40" s="160" t="s">
        <v>122</v>
      </c>
      <c r="E40" s="166">
        <v>230</v>
      </c>
      <c r="F40" s="168">
        <v>30</v>
      </c>
      <c r="G40" s="168">
        <v>6900</v>
      </c>
      <c r="H40" s="168">
        <v>30</v>
      </c>
      <c r="I40" s="168">
        <f t="shared" si="18"/>
        <v>6900</v>
      </c>
      <c r="J40" s="168">
        <v>0</v>
      </c>
      <c r="K40" s="168">
        <f t="shared" si="19"/>
        <v>0</v>
      </c>
      <c r="L40" s="168">
        <v>21</v>
      </c>
      <c r="M40" s="168">
        <f t="shared" si="20"/>
        <v>8349</v>
      </c>
      <c r="N40" s="161">
        <v>1E-4</v>
      </c>
      <c r="O40" s="161">
        <f t="shared" si="21"/>
        <v>2.3E-2</v>
      </c>
      <c r="P40" s="161">
        <v>0</v>
      </c>
      <c r="Q40" s="161">
        <f t="shared" si="22"/>
        <v>0</v>
      </c>
      <c r="R40" s="161"/>
      <c r="S40" s="161"/>
      <c r="T40" s="162">
        <v>0</v>
      </c>
      <c r="U40" s="161">
        <f t="shared" si="23"/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163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2">
        <v>29</v>
      </c>
      <c r="B41" s="158" t="s">
        <v>232</v>
      </c>
      <c r="C41" s="185" t="s">
        <v>591</v>
      </c>
      <c r="D41" s="160" t="s">
        <v>491</v>
      </c>
      <c r="E41" s="166">
        <v>3</v>
      </c>
      <c r="F41" s="168">
        <v>132</v>
      </c>
      <c r="G41" s="168">
        <v>396</v>
      </c>
      <c r="H41" s="168">
        <v>132</v>
      </c>
      <c r="I41" s="168">
        <f t="shared" si="18"/>
        <v>396</v>
      </c>
      <c r="J41" s="168">
        <v>0</v>
      </c>
      <c r="K41" s="168">
        <f t="shared" si="19"/>
        <v>0</v>
      </c>
      <c r="L41" s="168">
        <v>21</v>
      </c>
      <c r="M41" s="168">
        <f t="shared" si="20"/>
        <v>479.15999999999997</v>
      </c>
      <c r="N41" s="161">
        <v>0</v>
      </c>
      <c r="O41" s="161">
        <f t="shared" si="21"/>
        <v>0</v>
      </c>
      <c r="P41" s="161">
        <v>0</v>
      </c>
      <c r="Q41" s="161">
        <f t="shared" si="22"/>
        <v>0</v>
      </c>
      <c r="R41" s="161"/>
      <c r="S41" s="161"/>
      <c r="T41" s="162">
        <v>0</v>
      </c>
      <c r="U41" s="161">
        <f t="shared" si="23"/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163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>
        <v>30</v>
      </c>
      <c r="B42" s="158" t="s">
        <v>232</v>
      </c>
      <c r="C42" s="185" t="s">
        <v>592</v>
      </c>
      <c r="D42" s="160" t="s">
        <v>491</v>
      </c>
      <c r="E42" s="166">
        <v>3</v>
      </c>
      <c r="F42" s="168">
        <v>132</v>
      </c>
      <c r="G42" s="168">
        <v>396</v>
      </c>
      <c r="H42" s="168">
        <v>132</v>
      </c>
      <c r="I42" s="168">
        <f t="shared" si="18"/>
        <v>396</v>
      </c>
      <c r="J42" s="168">
        <v>0</v>
      </c>
      <c r="K42" s="168">
        <f t="shared" si="19"/>
        <v>0</v>
      </c>
      <c r="L42" s="168">
        <v>21</v>
      </c>
      <c r="M42" s="168">
        <f t="shared" si="20"/>
        <v>479.15999999999997</v>
      </c>
      <c r="N42" s="161">
        <v>0</v>
      </c>
      <c r="O42" s="161">
        <f t="shared" si="21"/>
        <v>0</v>
      </c>
      <c r="P42" s="161">
        <v>0</v>
      </c>
      <c r="Q42" s="161">
        <f t="shared" si="22"/>
        <v>0</v>
      </c>
      <c r="R42" s="161"/>
      <c r="S42" s="161"/>
      <c r="T42" s="162">
        <v>0</v>
      </c>
      <c r="U42" s="161">
        <f t="shared" si="23"/>
        <v>0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163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>
        <v>31</v>
      </c>
      <c r="B43" s="158" t="s">
        <v>232</v>
      </c>
      <c r="C43" s="185" t="s">
        <v>593</v>
      </c>
      <c r="D43" s="160" t="s">
        <v>491</v>
      </c>
      <c r="E43" s="166">
        <v>1</v>
      </c>
      <c r="F43" s="168">
        <v>1754</v>
      </c>
      <c r="G43" s="168">
        <v>1754</v>
      </c>
      <c r="H43" s="168">
        <v>1754</v>
      </c>
      <c r="I43" s="168">
        <f t="shared" si="18"/>
        <v>1754</v>
      </c>
      <c r="J43" s="168">
        <v>0</v>
      </c>
      <c r="K43" s="168">
        <f t="shared" si="19"/>
        <v>0</v>
      </c>
      <c r="L43" s="168">
        <v>21</v>
      </c>
      <c r="M43" s="168">
        <f t="shared" si="20"/>
        <v>2122.34</v>
      </c>
      <c r="N43" s="161">
        <v>0</v>
      </c>
      <c r="O43" s="161">
        <f t="shared" si="21"/>
        <v>0</v>
      </c>
      <c r="P43" s="161">
        <v>0</v>
      </c>
      <c r="Q43" s="161">
        <f t="shared" si="22"/>
        <v>0</v>
      </c>
      <c r="R43" s="161"/>
      <c r="S43" s="161"/>
      <c r="T43" s="162">
        <v>0</v>
      </c>
      <c r="U43" s="161">
        <f t="shared" si="23"/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163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>
        <v>32</v>
      </c>
      <c r="B44" s="158" t="s">
        <v>232</v>
      </c>
      <c r="C44" s="185" t="s">
        <v>594</v>
      </c>
      <c r="D44" s="160" t="s">
        <v>491</v>
      </c>
      <c r="E44" s="166">
        <v>1</v>
      </c>
      <c r="F44" s="168">
        <v>6550</v>
      </c>
      <c r="G44" s="168">
        <v>6550</v>
      </c>
      <c r="H44" s="168">
        <v>6550</v>
      </c>
      <c r="I44" s="168">
        <f t="shared" si="18"/>
        <v>6550</v>
      </c>
      <c r="J44" s="168">
        <v>0</v>
      </c>
      <c r="K44" s="168">
        <f t="shared" si="19"/>
        <v>0</v>
      </c>
      <c r="L44" s="168">
        <v>21</v>
      </c>
      <c r="M44" s="168">
        <f t="shared" si="20"/>
        <v>7925.5</v>
      </c>
      <c r="N44" s="161">
        <v>0</v>
      </c>
      <c r="O44" s="161">
        <f t="shared" si="21"/>
        <v>0</v>
      </c>
      <c r="P44" s="161">
        <v>0</v>
      </c>
      <c r="Q44" s="161">
        <f t="shared" si="22"/>
        <v>0</v>
      </c>
      <c r="R44" s="161"/>
      <c r="S44" s="161"/>
      <c r="T44" s="162">
        <v>0</v>
      </c>
      <c r="U44" s="161">
        <f t="shared" si="23"/>
        <v>0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163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2">
        <v>33</v>
      </c>
      <c r="B45" s="158" t="s">
        <v>232</v>
      </c>
      <c r="C45" s="185" t="s">
        <v>595</v>
      </c>
      <c r="D45" s="160" t="s">
        <v>122</v>
      </c>
      <c r="E45" s="166">
        <v>225</v>
      </c>
      <c r="F45" s="168">
        <v>4.5</v>
      </c>
      <c r="G45" s="168">
        <v>1012.5</v>
      </c>
      <c r="H45" s="168">
        <v>4.5</v>
      </c>
      <c r="I45" s="168">
        <f t="shared" si="18"/>
        <v>1012.5</v>
      </c>
      <c r="J45" s="168">
        <v>0</v>
      </c>
      <c r="K45" s="168">
        <f t="shared" si="19"/>
        <v>0</v>
      </c>
      <c r="L45" s="168">
        <v>21</v>
      </c>
      <c r="M45" s="168">
        <f t="shared" si="20"/>
        <v>1225.125</v>
      </c>
      <c r="N45" s="161">
        <v>1E-4</v>
      </c>
      <c r="O45" s="161">
        <f t="shared" si="21"/>
        <v>2.2499999999999999E-2</v>
      </c>
      <c r="P45" s="161">
        <v>0</v>
      </c>
      <c r="Q45" s="161">
        <f t="shared" si="22"/>
        <v>0</v>
      </c>
      <c r="R45" s="161"/>
      <c r="S45" s="161"/>
      <c r="T45" s="162">
        <v>0</v>
      </c>
      <c r="U45" s="161">
        <f t="shared" si="23"/>
        <v>0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163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34</v>
      </c>
      <c r="B46" s="158" t="s">
        <v>232</v>
      </c>
      <c r="C46" s="185" t="s">
        <v>596</v>
      </c>
      <c r="D46" s="160" t="s">
        <v>122</v>
      </c>
      <c r="E46" s="166">
        <v>225</v>
      </c>
      <c r="F46" s="168">
        <v>15.3</v>
      </c>
      <c r="G46" s="168">
        <v>3442.5</v>
      </c>
      <c r="H46" s="168">
        <v>15.3</v>
      </c>
      <c r="I46" s="168">
        <f t="shared" si="18"/>
        <v>3442.5</v>
      </c>
      <c r="J46" s="168">
        <v>0</v>
      </c>
      <c r="K46" s="168">
        <f t="shared" si="19"/>
        <v>0</v>
      </c>
      <c r="L46" s="168">
        <v>21</v>
      </c>
      <c r="M46" s="168">
        <f t="shared" si="20"/>
        <v>4165.4250000000002</v>
      </c>
      <c r="N46" s="161">
        <v>1E-4</v>
      </c>
      <c r="O46" s="161">
        <f t="shared" si="21"/>
        <v>2.2499999999999999E-2</v>
      </c>
      <c r="P46" s="161">
        <v>0</v>
      </c>
      <c r="Q46" s="161">
        <f t="shared" si="22"/>
        <v>0</v>
      </c>
      <c r="R46" s="161"/>
      <c r="S46" s="161"/>
      <c r="T46" s="162">
        <v>0</v>
      </c>
      <c r="U46" s="161">
        <f t="shared" si="23"/>
        <v>0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163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35</v>
      </c>
      <c r="B47" s="158" t="s">
        <v>232</v>
      </c>
      <c r="C47" s="185" t="s">
        <v>597</v>
      </c>
      <c r="D47" s="160" t="s">
        <v>491</v>
      </c>
      <c r="E47" s="166">
        <v>1</v>
      </c>
      <c r="F47" s="168">
        <v>1000</v>
      </c>
      <c r="G47" s="168">
        <v>1000</v>
      </c>
      <c r="H47" s="168">
        <v>1000</v>
      </c>
      <c r="I47" s="168">
        <f t="shared" si="18"/>
        <v>1000</v>
      </c>
      <c r="J47" s="168">
        <v>0</v>
      </c>
      <c r="K47" s="168">
        <f t="shared" si="19"/>
        <v>0</v>
      </c>
      <c r="L47" s="168">
        <v>21</v>
      </c>
      <c r="M47" s="168">
        <f t="shared" si="20"/>
        <v>1210</v>
      </c>
      <c r="N47" s="161">
        <v>1E-4</v>
      </c>
      <c r="O47" s="161">
        <f t="shared" si="21"/>
        <v>1E-4</v>
      </c>
      <c r="P47" s="161">
        <v>0</v>
      </c>
      <c r="Q47" s="161">
        <f t="shared" si="22"/>
        <v>0</v>
      </c>
      <c r="R47" s="161"/>
      <c r="S47" s="161"/>
      <c r="T47" s="162">
        <v>0</v>
      </c>
      <c r="U47" s="161">
        <f t="shared" si="23"/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163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8">
        <v>36</v>
      </c>
      <c r="B48" s="179" t="s">
        <v>232</v>
      </c>
      <c r="C48" s="187" t="s">
        <v>598</v>
      </c>
      <c r="D48" s="180" t="s">
        <v>491</v>
      </c>
      <c r="E48" s="181">
        <v>1</v>
      </c>
      <c r="F48" s="182">
        <v>500</v>
      </c>
      <c r="G48" s="182">
        <v>500</v>
      </c>
      <c r="H48" s="182">
        <v>500</v>
      </c>
      <c r="I48" s="182">
        <f t="shared" si="18"/>
        <v>500</v>
      </c>
      <c r="J48" s="182">
        <v>0</v>
      </c>
      <c r="K48" s="182">
        <f t="shared" si="19"/>
        <v>0</v>
      </c>
      <c r="L48" s="182">
        <v>21</v>
      </c>
      <c r="M48" s="182">
        <f t="shared" si="20"/>
        <v>605</v>
      </c>
      <c r="N48" s="183">
        <v>1E-4</v>
      </c>
      <c r="O48" s="183">
        <f t="shared" si="21"/>
        <v>1E-4</v>
      </c>
      <c r="P48" s="183">
        <v>0</v>
      </c>
      <c r="Q48" s="183">
        <f t="shared" si="22"/>
        <v>0</v>
      </c>
      <c r="R48" s="183"/>
      <c r="S48" s="183"/>
      <c r="T48" s="184">
        <v>0</v>
      </c>
      <c r="U48" s="183">
        <f t="shared" si="23"/>
        <v>0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163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31" x14ac:dyDescent="0.2">
      <c r="A49" s="6"/>
      <c r="B49" s="7" t="s">
        <v>316</v>
      </c>
      <c r="C49" s="188" t="s">
        <v>316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C49">
        <v>15</v>
      </c>
      <c r="AD49">
        <v>21</v>
      </c>
    </row>
    <row r="50" spans="1:31" x14ac:dyDescent="0.2">
      <c r="C50" s="189"/>
      <c r="AE50" t="s">
        <v>317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93"/>
  <sheetViews>
    <sheetView topLeftCell="A54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2" t="s">
        <v>622</v>
      </c>
      <c r="B1" s="242"/>
      <c r="C1" s="242"/>
      <c r="D1" s="242"/>
      <c r="E1" s="242"/>
      <c r="F1" s="242"/>
      <c r="G1" s="242"/>
      <c r="AE1" t="s">
        <v>72</v>
      </c>
    </row>
    <row r="2" spans="1:60" ht="24.95" customHeight="1" x14ac:dyDescent="0.2">
      <c r="A2" s="249" t="s">
        <v>71</v>
      </c>
      <c r="B2" s="250"/>
      <c r="C2" s="251" t="s">
        <v>599</v>
      </c>
      <c r="D2" s="252"/>
      <c r="E2" s="252"/>
      <c r="F2" s="252"/>
      <c r="G2" s="253"/>
      <c r="AE2" t="s">
        <v>73</v>
      </c>
    </row>
    <row r="3" spans="1:60" ht="24.95" customHeight="1" x14ac:dyDescent="0.2">
      <c r="A3" s="249" t="s">
        <v>7</v>
      </c>
      <c r="B3" s="250"/>
      <c r="C3" s="251" t="s">
        <v>42</v>
      </c>
      <c r="D3" s="252"/>
      <c r="E3" s="252"/>
      <c r="F3" s="252"/>
      <c r="G3" s="253"/>
      <c r="AE3" t="s">
        <v>74</v>
      </c>
    </row>
    <row r="4" spans="1:60" ht="24.95" hidden="1" customHeight="1" x14ac:dyDescent="0.2">
      <c r="A4" s="249" t="s">
        <v>8</v>
      </c>
      <c r="B4" s="250"/>
      <c r="C4" s="251"/>
      <c r="D4" s="252"/>
      <c r="E4" s="252"/>
      <c r="F4" s="252"/>
      <c r="G4" s="253"/>
      <c r="AE4" t="s">
        <v>75</v>
      </c>
    </row>
    <row r="5" spans="1:60" hidden="1" x14ac:dyDescent="0.2">
      <c r="A5" s="254" t="s">
        <v>76</v>
      </c>
      <c r="B5" s="146"/>
      <c r="C5" s="147"/>
      <c r="D5" s="148"/>
      <c r="E5" s="148"/>
      <c r="F5" s="148"/>
      <c r="G5" s="255"/>
      <c r="AE5" t="s">
        <v>77</v>
      </c>
    </row>
    <row r="7" spans="1:60" ht="38.25" x14ac:dyDescent="0.2">
      <c r="A7" s="256" t="s">
        <v>78</v>
      </c>
      <c r="B7" s="257" t="s">
        <v>79</v>
      </c>
      <c r="C7" s="257" t="s">
        <v>80</v>
      </c>
      <c r="D7" s="256" t="s">
        <v>81</v>
      </c>
      <c r="E7" s="256" t="s">
        <v>82</v>
      </c>
      <c r="F7" s="150" t="s">
        <v>83</v>
      </c>
      <c r="G7" s="256" t="s">
        <v>28</v>
      </c>
      <c r="H7" s="171" t="s">
        <v>29</v>
      </c>
      <c r="I7" s="171" t="s">
        <v>84</v>
      </c>
      <c r="J7" s="171" t="s">
        <v>30</v>
      </c>
      <c r="K7" s="171" t="s">
        <v>85</v>
      </c>
      <c r="L7" s="171" t="s">
        <v>86</v>
      </c>
      <c r="M7" s="171" t="s">
        <v>87</v>
      </c>
      <c r="N7" s="171" t="s">
        <v>88</v>
      </c>
      <c r="O7" s="171" t="s">
        <v>89</v>
      </c>
      <c r="P7" s="171" t="s">
        <v>90</v>
      </c>
      <c r="Q7" s="171" t="s">
        <v>91</v>
      </c>
      <c r="R7" s="171" t="s">
        <v>92</v>
      </c>
      <c r="S7" s="171" t="s">
        <v>93</v>
      </c>
      <c r="T7" s="171" t="s">
        <v>94</v>
      </c>
      <c r="U7" s="171" t="s">
        <v>95</v>
      </c>
    </row>
    <row r="8" spans="1:60" x14ac:dyDescent="0.2">
      <c r="A8" s="172" t="s">
        <v>96</v>
      </c>
      <c r="B8" s="173" t="s">
        <v>51</v>
      </c>
      <c r="C8" s="174" t="s">
        <v>52</v>
      </c>
      <c r="D8" s="175"/>
      <c r="E8" s="176"/>
      <c r="F8" s="177"/>
      <c r="G8" s="177">
        <f>SUMIF(AE9:AE28,"&lt;&gt;NOR",G9:G28)</f>
        <v>402438.51</v>
      </c>
      <c r="H8" s="177"/>
      <c r="I8" s="177">
        <f>SUM(I9:I28)</f>
        <v>69446.2</v>
      </c>
      <c r="J8" s="177"/>
      <c r="K8" s="177">
        <f>SUM(K9:K28)</f>
        <v>332992.30999999994</v>
      </c>
      <c r="L8" s="177"/>
      <c r="M8" s="177">
        <f>SUM(M9:M28)</f>
        <v>486950.59710000001</v>
      </c>
      <c r="N8" s="156"/>
      <c r="O8" s="156">
        <f>SUM(O9:O28)</f>
        <v>192.38857000000002</v>
      </c>
      <c r="P8" s="156"/>
      <c r="Q8" s="156">
        <f>SUM(Q9:Q28)</f>
        <v>209.06599999999997</v>
      </c>
      <c r="R8" s="156"/>
      <c r="S8" s="156"/>
      <c r="T8" s="172"/>
      <c r="U8" s="156">
        <f>SUM(U9:U28)</f>
        <v>506.46000000000009</v>
      </c>
      <c r="AE8" t="s">
        <v>97</v>
      </c>
    </row>
    <row r="9" spans="1:60" ht="22.5" outlineLevel="1" x14ac:dyDescent="0.2">
      <c r="A9" s="152">
        <v>1</v>
      </c>
      <c r="B9" s="158" t="s">
        <v>98</v>
      </c>
      <c r="C9" s="185" t="s">
        <v>99</v>
      </c>
      <c r="D9" s="160" t="s">
        <v>100</v>
      </c>
      <c r="E9" s="166">
        <v>9.5399999999999991</v>
      </c>
      <c r="F9" s="168">
        <v>436</v>
      </c>
      <c r="G9" s="168">
        <v>4159.4399999999996</v>
      </c>
      <c r="H9" s="168">
        <v>0</v>
      </c>
      <c r="I9" s="168">
        <f t="shared" ref="I9:I28" si="0">ROUND(E9*H9,2)</f>
        <v>0</v>
      </c>
      <c r="J9" s="168">
        <v>436</v>
      </c>
      <c r="K9" s="168">
        <f t="shared" ref="K9:K28" si="1">ROUND(E9*J9,2)</f>
        <v>4159.4399999999996</v>
      </c>
      <c r="L9" s="168">
        <v>21</v>
      </c>
      <c r="M9" s="168">
        <f t="shared" ref="M9:M28" si="2">G9*(1+L9/100)</f>
        <v>5032.9223999999995</v>
      </c>
      <c r="N9" s="161">
        <v>0</v>
      </c>
      <c r="O9" s="161">
        <f t="shared" ref="O9:O28" si="3">ROUND(E9*N9,5)</f>
        <v>0</v>
      </c>
      <c r="P9" s="161">
        <v>0</v>
      </c>
      <c r="Q9" s="161">
        <f t="shared" ref="Q9:Q28" si="4">ROUND(E9*P9,5)</f>
        <v>0</v>
      </c>
      <c r="R9" s="161"/>
      <c r="S9" s="161"/>
      <c r="T9" s="162">
        <v>1.429</v>
      </c>
      <c r="U9" s="161">
        <f t="shared" ref="U9:U28" si="5">ROUND(E9*T9,2)</f>
        <v>13.63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101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8" t="s">
        <v>102</v>
      </c>
      <c r="C10" s="185" t="s">
        <v>103</v>
      </c>
      <c r="D10" s="160" t="s">
        <v>104</v>
      </c>
      <c r="E10" s="166">
        <v>219.3</v>
      </c>
      <c r="F10" s="168">
        <v>53.3</v>
      </c>
      <c r="G10" s="168">
        <v>11688.69</v>
      </c>
      <c r="H10" s="168">
        <v>0</v>
      </c>
      <c r="I10" s="168">
        <f t="shared" si="0"/>
        <v>0</v>
      </c>
      <c r="J10" s="168">
        <v>53.3</v>
      </c>
      <c r="K10" s="168">
        <f t="shared" si="1"/>
        <v>11688.69</v>
      </c>
      <c r="L10" s="168">
        <v>21</v>
      </c>
      <c r="M10" s="168">
        <f t="shared" si="2"/>
        <v>14143.314899999999</v>
      </c>
      <c r="N10" s="161">
        <v>0</v>
      </c>
      <c r="O10" s="161">
        <f t="shared" si="3"/>
        <v>0</v>
      </c>
      <c r="P10" s="161">
        <v>0.66</v>
      </c>
      <c r="Q10" s="161">
        <f t="shared" si="4"/>
        <v>144.738</v>
      </c>
      <c r="R10" s="161"/>
      <c r="S10" s="161"/>
      <c r="T10" s="162">
        <v>0.11899999999999999</v>
      </c>
      <c r="U10" s="161">
        <f t="shared" si="5"/>
        <v>26.1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105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8" t="s">
        <v>114</v>
      </c>
      <c r="C11" s="185" t="s">
        <v>115</v>
      </c>
      <c r="D11" s="160" t="s">
        <v>104</v>
      </c>
      <c r="E11" s="166">
        <v>365.5</v>
      </c>
      <c r="F11" s="168">
        <v>85.2</v>
      </c>
      <c r="G11" s="168">
        <v>31140.6</v>
      </c>
      <c r="H11" s="168">
        <v>0</v>
      </c>
      <c r="I11" s="168">
        <f t="shared" si="0"/>
        <v>0</v>
      </c>
      <c r="J11" s="168">
        <v>85.2</v>
      </c>
      <c r="K11" s="168">
        <f t="shared" si="1"/>
        <v>31140.6</v>
      </c>
      <c r="L11" s="168">
        <v>21</v>
      </c>
      <c r="M11" s="168">
        <f t="shared" si="2"/>
        <v>37680.125999999997</v>
      </c>
      <c r="N11" s="161">
        <v>0</v>
      </c>
      <c r="O11" s="161">
        <f t="shared" si="3"/>
        <v>0</v>
      </c>
      <c r="P11" s="161">
        <v>0.11</v>
      </c>
      <c r="Q11" s="161">
        <f t="shared" si="4"/>
        <v>40.204999999999998</v>
      </c>
      <c r="R11" s="161"/>
      <c r="S11" s="161"/>
      <c r="T11" s="162">
        <v>3.1099999999999999E-2</v>
      </c>
      <c r="U11" s="161">
        <f t="shared" si="5"/>
        <v>11.37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>
        <v>4</v>
      </c>
      <c r="B12" s="158" t="s">
        <v>116</v>
      </c>
      <c r="C12" s="185" t="s">
        <v>117</v>
      </c>
      <c r="D12" s="160" t="s">
        <v>104</v>
      </c>
      <c r="E12" s="166">
        <v>219.3</v>
      </c>
      <c r="F12" s="168">
        <v>22</v>
      </c>
      <c r="G12" s="168">
        <v>4824.6000000000004</v>
      </c>
      <c r="H12" s="168">
        <v>0</v>
      </c>
      <c r="I12" s="168">
        <f t="shared" si="0"/>
        <v>0</v>
      </c>
      <c r="J12" s="168">
        <v>22</v>
      </c>
      <c r="K12" s="168">
        <f t="shared" si="1"/>
        <v>4824.6000000000004</v>
      </c>
      <c r="L12" s="168">
        <v>21</v>
      </c>
      <c r="M12" s="168">
        <f t="shared" si="2"/>
        <v>5837.7660000000005</v>
      </c>
      <c r="N12" s="161">
        <v>0</v>
      </c>
      <c r="O12" s="161">
        <f t="shared" si="3"/>
        <v>0</v>
      </c>
      <c r="P12" s="161">
        <v>0.11</v>
      </c>
      <c r="Q12" s="161">
        <f t="shared" si="4"/>
        <v>24.123000000000001</v>
      </c>
      <c r="R12" s="161"/>
      <c r="S12" s="161"/>
      <c r="T12" s="162">
        <v>4.2999999999999997E-2</v>
      </c>
      <c r="U12" s="161">
        <f t="shared" si="5"/>
        <v>9.43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105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120</v>
      </c>
      <c r="C13" s="185" t="s">
        <v>121</v>
      </c>
      <c r="D13" s="160" t="s">
        <v>122</v>
      </c>
      <c r="E13" s="166">
        <v>27</v>
      </c>
      <c r="F13" s="168">
        <v>2050</v>
      </c>
      <c r="G13" s="168">
        <v>55350</v>
      </c>
      <c r="H13" s="168">
        <v>19.88</v>
      </c>
      <c r="I13" s="168">
        <f t="shared" si="0"/>
        <v>536.76</v>
      </c>
      <c r="J13" s="168">
        <v>2030.12</v>
      </c>
      <c r="K13" s="168">
        <f t="shared" si="1"/>
        <v>54813.24</v>
      </c>
      <c r="L13" s="168">
        <v>21</v>
      </c>
      <c r="M13" s="168">
        <f t="shared" si="2"/>
        <v>66973.5</v>
      </c>
      <c r="N13" s="161">
        <v>5.2199999999999998E-3</v>
      </c>
      <c r="O13" s="161">
        <f t="shared" si="3"/>
        <v>0.14094000000000001</v>
      </c>
      <c r="P13" s="161">
        <v>0</v>
      </c>
      <c r="Q13" s="161">
        <f t="shared" si="4"/>
        <v>0</v>
      </c>
      <c r="R13" s="161"/>
      <c r="S13" s="161"/>
      <c r="T13" s="162">
        <v>2.2138599999999999</v>
      </c>
      <c r="U13" s="161">
        <f t="shared" si="5"/>
        <v>59.77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105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2">
        <v>6</v>
      </c>
      <c r="B14" s="158" t="s">
        <v>126</v>
      </c>
      <c r="C14" s="185" t="s">
        <v>127</v>
      </c>
      <c r="D14" s="160" t="s">
        <v>100</v>
      </c>
      <c r="E14" s="166">
        <v>164.97</v>
      </c>
      <c r="F14" s="168">
        <v>136</v>
      </c>
      <c r="G14" s="168">
        <v>22435.919999999998</v>
      </c>
      <c r="H14" s="168">
        <v>0</v>
      </c>
      <c r="I14" s="168">
        <f t="shared" si="0"/>
        <v>0</v>
      </c>
      <c r="J14" s="168">
        <v>136</v>
      </c>
      <c r="K14" s="168">
        <f t="shared" si="1"/>
        <v>22435.919999999998</v>
      </c>
      <c r="L14" s="168">
        <v>21</v>
      </c>
      <c r="M14" s="168">
        <f t="shared" si="2"/>
        <v>27147.463199999998</v>
      </c>
      <c r="N14" s="161">
        <v>0</v>
      </c>
      <c r="O14" s="161">
        <f t="shared" si="3"/>
        <v>0</v>
      </c>
      <c r="P14" s="161">
        <v>0</v>
      </c>
      <c r="Q14" s="161">
        <f t="shared" si="4"/>
        <v>0</v>
      </c>
      <c r="R14" s="161"/>
      <c r="S14" s="161"/>
      <c r="T14" s="162">
        <v>0.16</v>
      </c>
      <c r="U14" s="161">
        <f t="shared" si="5"/>
        <v>26.4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105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52">
        <v>7</v>
      </c>
      <c r="B15" s="158" t="s">
        <v>128</v>
      </c>
      <c r="C15" s="185" t="s">
        <v>129</v>
      </c>
      <c r="D15" s="160" t="s">
        <v>100</v>
      </c>
      <c r="E15" s="166">
        <v>164.97</v>
      </c>
      <c r="F15" s="168">
        <v>300.5</v>
      </c>
      <c r="G15" s="168">
        <v>49573.49</v>
      </c>
      <c r="H15" s="168">
        <v>0</v>
      </c>
      <c r="I15" s="168">
        <f t="shared" si="0"/>
        <v>0</v>
      </c>
      <c r="J15" s="168">
        <v>300.5</v>
      </c>
      <c r="K15" s="168">
        <f t="shared" si="1"/>
        <v>49573.49</v>
      </c>
      <c r="L15" s="168">
        <v>21</v>
      </c>
      <c r="M15" s="168">
        <f t="shared" si="2"/>
        <v>59983.922899999998</v>
      </c>
      <c r="N15" s="161">
        <v>0</v>
      </c>
      <c r="O15" s="161">
        <f t="shared" si="3"/>
        <v>0</v>
      </c>
      <c r="P15" s="161">
        <v>0</v>
      </c>
      <c r="Q15" s="161">
        <f t="shared" si="4"/>
        <v>0</v>
      </c>
      <c r="R15" s="161"/>
      <c r="S15" s="161"/>
      <c r="T15" s="162">
        <v>0.3</v>
      </c>
      <c r="U15" s="161">
        <f t="shared" si="5"/>
        <v>49.49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105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8</v>
      </c>
      <c r="B16" s="158" t="s">
        <v>130</v>
      </c>
      <c r="C16" s="185" t="s">
        <v>131</v>
      </c>
      <c r="D16" s="160" t="s">
        <v>100</v>
      </c>
      <c r="E16" s="166">
        <v>82.484999999999999</v>
      </c>
      <c r="F16" s="168">
        <v>50.1</v>
      </c>
      <c r="G16" s="168">
        <v>4132.5</v>
      </c>
      <c r="H16" s="168">
        <v>0</v>
      </c>
      <c r="I16" s="168">
        <f t="shared" si="0"/>
        <v>0</v>
      </c>
      <c r="J16" s="168">
        <v>50.1</v>
      </c>
      <c r="K16" s="168">
        <f t="shared" si="1"/>
        <v>4132.5</v>
      </c>
      <c r="L16" s="168">
        <v>21</v>
      </c>
      <c r="M16" s="168">
        <f t="shared" si="2"/>
        <v>5000.3249999999998</v>
      </c>
      <c r="N16" s="161">
        <v>0</v>
      </c>
      <c r="O16" s="161">
        <f t="shared" si="3"/>
        <v>0</v>
      </c>
      <c r="P16" s="161">
        <v>0</v>
      </c>
      <c r="Q16" s="161">
        <f t="shared" si="4"/>
        <v>0</v>
      </c>
      <c r="R16" s="161"/>
      <c r="S16" s="161"/>
      <c r="T16" s="162">
        <v>0.14829999999999999</v>
      </c>
      <c r="U16" s="161">
        <f t="shared" si="5"/>
        <v>12.23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105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9</v>
      </c>
      <c r="B17" s="158" t="s">
        <v>132</v>
      </c>
      <c r="C17" s="185" t="s">
        <v>133</v>
      </c>
      <c r="D17" s="160" t="s">
        <v>100</v>
      </c>
      <c r="E17" s="166">
        <v>82.484999999999999</v>
      </c>
      <c r="F17" s="168">
        <v>23.5</v>
      </c>
      <c r="G17" s="168">
        <v>1938.4</v>
      </c>
      <c r="H17" s="168">
        <v>0</v>
      </c>
      <c r="I17" s="168">
        <f t="shared" si="0"/>
        <v>0</v>
      </c>
      <c r="J17" s="168">
        <v>23.5</v>
      </c>
      <c r="K17" s="168">
        <f t="shared" si="1"/>
        <v>1938.4</v>
      </c>
      <c r="L17" s="168">
        <v>21</v>
      </c>
      <c r="M17" s="168">
        <f t="shared" si="2"/>
        <v>2345.4639999999999</v>
      </c>
      <c r="N17" s="161">
        <v>0</v>
      </c>
      <c r="O17" s="161">
        <f t="shared" si="3"/>
        <v>0</v>
      </c>
      <c r="P17" s="161">
        <v>0</v>
      </c>
      <c r="Q17" s="161">
        <f t="shared" si="4"/>
        <v>0</v>
      </c>
      <c r="R17" s="161"/>
      <c r="S17" s="161"/>
      <c r="T17" s="162">
        <v>8.4000000000000005E-2</v>
      </c>
      <c r="U17" s="161">
        <f t="shared" si="5"/>
        <v>6.93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105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10</v>
      </c>
      <c r="B18" s="158" t="s">
        <v>138</v>
      </c>
      <c r="C18" s="185" t="s">
        <v>139</v>
      </c>
      <c r="D18" s="160" t="s">
        <v>104</v>
      </c>
      <c r="E18" s="166">
        <v>267</v>
      </c>
      <c r="F18" s="168">
        <v>10.5</v>
      </c>
      <c r="G18" s="168">
        <v>2803.5</v>
      </c>
      <c r="H18" s="168">
        <v>0</v>
      </c>
      <c r="I18" s="168">
        <f t="shared" si="0"/>
        <v>0</v>
      </c>
      <c r="J18" s="168">
        <v>10.5</v>
      </c>
      <c r="K18" s="168">
        <f t="shared" si="1"/>
        <v>2803.5</v>
      </c>
      <c r="L18" s="168">
        <v>21</v>
      </c>
      <c r="M18" s="168">
        <f t="shared" si="2"/>
        <v>3392.2350000000001</v>
      </c>
      <c r="N18" s="161">
        <v>0</v>
      </c>
      <c r="O18" s="161">
        <f t="shared" si="3"/>
        <v>0</v>
      </c>
      <c r="P18" s="161">
        <v>0</v>
      </c>
      <c r="Q18" s="161">
        <f t="shared" si="4"/>
        <v>0</v>
      </c>
      <c r="R18" s="161"/>
      <c r="S18" s="161"/>
      <c r="T18" s="162">
        <v>1.7999999999999999E-2</v>
      </c>
      <c r="U18" s="161">
        <f t="shared" si="5"/>
        <v>4.8099999999999996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105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11</v>
      </c>
      <c r="B19" s="158" t="s">
        <v>140</v>
      </c>
      <c r="C19" s="185" t="s">
        <v>600</v>
      </c>
      <c r="D19" s="160" t="s">
        <v>122</v>
      </c>
      <c r="E19" s="166">
        <v>0.6</v>
      </c>
      <c r="F19" s="168">
        <v>420.5</v>
      </c>
      <c r="G19" s="168">
        <v>252.3</v>
      </c>
      <c r="H19" s="168">
        <v>145.87</v>
      </c>
      <c r="I19" s="168">
        <f t="shared" si="0"/>
        <v>87.52</v>
      </c>
      <c r="J19" s="168">
        <v>274.63</v>
      </c>
      <c r="K19" s="168">
        <f t="shared" si="1"/>
        <v>164.78</v>
      </c>
      <c r="L19" s="168">
        <v>21</v>
      </c>
      <c r="M19" s="168">
        <f t="shared" si="2"/>
        <v>305.28300000000002</v>
      </c>
      <c r="N19" s="161">
        <v>1.2710000000000001E-2</v>
      </c>
      <c r="O19" s="161">
        <f t="shared" si="3"/>
        <v>7.6299999999999996E-3</v>
      </c>
      <c r="P19" s="161">
        <v>0</v>
      </c>
      <c r="Q19" s="161">
        <f t="shared" si="4"/>
        <v>0</v>
      </c>
      <c r="R19" s="161"/>
      <c r="S19" s="161"/>
      <c r="T19" s="162">
        <v>1.153</v>
      </c>
      <c r="U19" s="161">
        <f t="shared" si="5"/>
        <v>0.69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12</v>
      </c>
      <c r="B20" s="158" t="s">
        <v>146</v>
      </c>
      <c r="C20" s="185" t="s">
        <v>147</v>
      </c>
      <c r="D20" s="160" t="s">
        <v>100</v>
      </c>
      <c r="E20" s="166">
        <v>1.5</v>
      </c>
      <c r="F20" s="168">
        <v>372</v>
      </c>
      <c r="G20" s="168">
        <v>558</v>
      </c>
      <c r="H20" s="168">
        <v>0</v>
      </c>
      <c r="I20" s="168">
        <f t="shared" si="0"/>
        <v>0</v>
      </c>
      <c r="J20" s="168">
        <v>372</v>
      </c>
      <c r="K20" s="168">
        <f t="shared" si="1"/>
        <v>558</v>
      </c>
      <c r="L20" s="168">
        <v>21</v>
      </c>
      <c r="M20" s="168">
        <f t="shared" si="2"/>
        <v>675.18</v>
      </c>
      <c r="N20" s="161">
        <v>0</v>
      </c>
      <c r="O20" s="161">
        <f t="shared" si="3"/>
        <v>0</v>
      </c>
      <c r="P20" s="161">
        <v>0</v>
      </c>
      <c r="Q20" s="161">
        <f t="shared" si="4"/>
        <v>0</v>
      </c>
      <c r="R20" s="161"/>
      <c r="S20" s="161"/>
      <c r="T20" s="162">
        <v>1.548</v>
      </c>
      <c r="U20" s="161">
        <f t="shared" si="5"/>
        <v>2.3199999999999998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>
        <v>13</v>
      </c>
      <c r="B21" s="158" t="s">
        <v>148</v>
      </c>
      <c r="C21" s="185" t="s">
        <v>149</v>
      </c>
      <c r="D21" s="160" t="s">
        <v>100</v>
      </c>
      <c r="E21" s="166">
        <v>164.97</v>
      </c>
      <c r="F21" s="168">
        <v>76.400000000000006</v>
      </c>
      <c r="G21" s="168">
        <v>12603.71</v>
      </c>
      <c r="H21" s="168">
        <v>0</v>
      </c>
      <c r="I21" s="168">
        <f t="shared" si="0"/>
        <v>0</v>
      </c>
      <c r="J21" s="168">
        <v>76.400000000000006</v>
      </c>
      <c r="K21" s="168">
        <f t="shared" si="1"/>
        <v>12603.71</v>
      </c>
      <c r="L21" s="168">
        <v>21</v>
      </c>
      <c r="M21" s="168">
        <f t="shared" si="2"/>
        <v>15250.489099999999</v>
      </c>
      <c r="N21" s="161">
        <v>0</v>
      </c>
      <c r="O21" s="161">
        <f t="shared" si="3"/>
        <v>0</v>
      </c>
      <c r="P21" s="161">
        <v>0</v>
      </c>
      <c r="Q21" s="161">
        <f t="shared" si="4"/>
        <v>0</v>
      </c>
      <c r="R21" s="161"/>
      <c r="S21" s="161"/>
      <c r="T21" s="162">
        <v>0.34499999999999997</v>
      </c>
      <c r="U21" s="161">
        <f t="shared" si="5"/>
        <v>56.91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105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14</v>
      </c>
      <c r="B22" s="158" t="s">
        <v>150</v>
      </c>
      <c r="C22" s="185" t="s">
        <v>151</v>
      </c>
      <c r="D22" s="160" t="s">
        <v>100</v>
      </c>
      <c r="E22" s="166">
        <v>196.44</v>
      </c>
      <c r="F22" s="168">
        <v>34</v>
      </c>
      <c r="G22" s="168">
        <v>6678.96</v>
      </c>
      <c r="H22" s="168">
        <v>0</v>
      </c>
      <c r="I22" s="168">
        <f t="shared" si="0"/>
        <v>0</v>
      </c>
      <c r="J22" s="168">
        <v>34</v>
      </c>
      <c r="K22" s="168">
        <f t="shared" si="1"/>
        <v>6678.96</v>
      </c>
      <c r="L22" s="168">
        <v>21</v>
      </c>
      <c r="M22" s="168">
        <f t="shared" si="2"/>
        <v>8081.5415999999996</v>
      </c>
      <c r="N22" s="161">
        <v>0</v>
      </c>
      <c r="O22" s="161">
        <f t="shared" si="3"/>
        <v>0</v>
      </c>
      <c r="P22" s="161">
        <v>0</v>
      </c>
      <c r="Q22" s="161">
        <f t="shared" si="4"/>
        <v>0</v>
      </c>
      <c r="R22" s="161"/>
      <c r="S22" s="161"/>
      <c r="T22" s="162">
        <v>7.3999999999999996E-2</v>
      </c>
      <c r="U22" s="161">
        <f t="shared" si="5"/>
        <v>14.54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105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52">
        <v>15</v>
      </c>
      <c r="B23" s="158" t="s">
        <v>152</v>
      </c>
      <c r="C23" s="185" t="s">
        <v>153</v>
      </c>
      <c r="D23" s="160" t="s">
        <v>100</v>
      </c>
      <c r="E23" s="166">
        <v>133.5</v>
      </c>
      <c r="F23" s="168">
        <v>267</v>
      </c>
      <c r="G23" s="168">
        <v>35644.5</v>
      </c>
      <c r="H23" s="168">
        <v>0</v>
      </c>
      <c r="I23" s="168">
        <f t="shared" si="0"/>
        <v>0</v>
      </c>
      <c r="J23" s="168">
        <v>267</v>
      </c>
      <c r="K23" s="168">
        <f t="shared" si="1"/>
        <v>35644.5</v>
      </c>
      <c r="L23" s="168">
        <v>21</v>
      </c>
      <c r="M23" s="168">
        <f t="shared" si="2"/>
        <v>43129.845000000001</v>
      </c>
      <c r="N23" s="161">
        <v>0</v>
      </c>
      <c r="O23" s="161">
        <f t="shared" si="3"/>
        <v>0</v>
      </c>
      <c r="P23" s="161">
        <v>0</v>
      </c>
      <c r="Q23" s="161">
        <f t="shared" si="4"/>
        <v>0</v>
      </c>
      <c r="R23" s="161"/>
      <c r="S23" s="161"/>
      <c r="T23" s="162">
        <v>1.0999999999999999E-2</v>
      </c>
      <c r="U23" s="161">
        <f t="shared" si="5"/>
        <v>1.47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105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16</v>
      </c>
      <c r="B24" s="158" t="s">
        <v>154</v>
      </c>
      <c r="C24" s="185" t="s">
        <v>155</v>
      </c>
      <c r="D24" s="160" t="s">
        <v>100</v>
      </c>
      <c r="E24" s="166">
        <v>133.5</v>
      </c>
      <c r="F24" s="168">
        <v>15</v>
      </c>
      <c r="G24" s="168">
        <v>2002.5</v>
      </c>
      <c r="H24" s="168">
        <v>0</v>
      </c>
      <c r="I24" s="168">
        <f t="shared" si="0"/>
        <v>0</v>
      </c>
      <c r="J24" s="168">
        <v>15</v>
      </c>
      <c r="K24" s="168">
        <f t="shared" si="1"/>
        <v>2002.5</v>
      </c>
      <c r="L24" s="168">
        <v>21</v>
      </c>
      <c r="M24" s="168">
        <f t="shared" si="2"/>
        <v>2423.0250000000001</v>
      </c>
      <c r="N24" s="161">
        <v>0</v>
      </c>
      <c r="O24" s="161">
        <f t="shared" si="3"/>
        <v>0</v>
      </c>
      <c r="P24" s="161">
        <v>0</v>
      </c>
      <c r="Q24" s="161">
        <f t="shared" si="4"/>
        <v>0</v>
      </c>
      <c r="R24" s="161"/>
      <c r="S24" s="161"/>
      <c r="T24" s="162">
        <v>8.9999999999999993E-3</v>
      </c>
      <c r="U24" s="161">
        <f t="shared" si="5"/>
        <v>1.2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105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17</v>
      </c>
      <c r="B25" s="158" t="s">
        <v>156</v>
      </c>
      <c r="C25" s="185" t="s">
        <v>157</v>
      </c>
      <c r="D25" s="160" t="s">
        <v>100</v>
      </c>
      <c r="E25" s="166">
        <v>133.5</v>
      </c>
      <c r="F25" s="168">
        <v>240</v>
      </c>
      <c r="G25" s="168">
        <v>32040</v>
      </c>
      <c r="H25" s="168">
        <v>0</v>
      </c>
      <c r="I25" s="168">
        <f t="shared" si="0"/>
        <v>0</v>
      </c>
      <c r="J25" s="168">
        <v>240</v>
      </c>
      <c r="K25" s="168">
        <f t="shared" si="1"/>
        <v>32040</v>
      </c>
      <c r="L25" s="168">
        <v>21</v>
      </c>
      <c r="M25" s="168">
        <f t="shared" si="2"/>
        <v>38768.400000000001</v>
      </c>
      <c r="N25" s="161">
        <v>0</v>
      </c>
      <c r="O25" s="161">
        <f t="shared" si="3"/>
        <v>0</v>
      </c>
      <c r="P25" s="161">
        <v>0</v>
      </c>
      <c r="Q25" s="161">
        <f t="shared" si="4"/>
        <v>0</v>
      </c>
      <c r="R25" s="161"/>
      <c r="S25" s="161"/>
      <c r="T25" s="162">
        <v>0</v>
      </c>
      <c r="U25" s="161">
        <f t="shared" si="5"/>
        <v>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105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18</v>
      </c>
      <c r="B26" s="158" t="s">
        <v>158</v>
      </c>
      <c r="C26" s="185" t="s">
        <v>159</v>
      </c>
      <c r="D26" s="160" t="s">
        <v>100</v>
      </c>
      <c r="E26" s="166">
        <v>106.8</v>
      </c>
      <c r="F26" s="168">
        <v>351.5</v>
      </c>
      <c r="G26" s="168">
        <v>37540.199999999997</v>
      </c>
      <c r="H26" s="168">
        <v>0</v>
      </c>
      <c r="I26" s="168">
        <f t="shared" si="0"/>
        <v>0</v>
      </c>
      <c r="J26" s="168">
        <v>351.5</v>
      </c>
      <c r="K26" s="168">
        <f t="shared" si="1"/>
        <v>37540.199999999997</v>
      </c>
      <c r="L26" s="168">
        <v>21</v>
      </c>
      <c r="M26" s="168">
        <f t="shared" si="2"/>
        <v>45423.641999999993</v>
      </c>
      <c r="N26" s="161">
        <v>0</v>
      </c>
      <c r="O26" s="161">
        <f t="shared" si="3"/>
        <v>0</v>
      </c>
      <c r="P26" s="161">
        <v>0</v>
      </c>
      <c r="Q26" s="161">
        <f t="shared" si="4"/>
        <v>0</v>
      </c>
      <c r="R26" s="161"/>
      <c r="S26" s="161"/>
      <c r="T26" s="162">
        <v>1.587</v>
      </c>
      <c r="U26" s="161">
        <f t="shared" si="5"/>
        <v>169.49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105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19</v>
      </c>
      <c r="B27" s="158" t="s">
        <v>160</v>
      </c>
      <c r="C27" s="185" t="s">
        <v>161</v>
      </c>
      <c r="D27" s="160" t="s">
        <v>162</v>
      </c>
      <c r="E27" s="166">
        <v>192.24</v>
      </c>
      <c r="F27" s="168">
        <v>358</v>
      </c>
      <c r="G27" s="168">
        <v>68821.919999999998</v>
      </c>
      <c r="H27" s="168">
        <v>358</v>
      </c>
      <c r="I27" s="168">
        <f t="shared" si="0"/>
        <v>68821.919999999998</v>
      </c>
      <c r="J27" s="168">
        <v>0</v>
      </c>
      <c r="K27" s="168">
        <f t="shared" si="1"/>
        <v>0</v>
      </c>
      <c r="L27" s="168">
        <v>21</v>
      </c>
      <c r="M27" s="168">
        <f t="shared" si="2"/>
        <v>83274.523199999996</v>
      </c>
      <c r="N27" s="161">
        <v>1</v>
      </c>
      <c r="O27" s="161">
        <f t="shared" si="3"/>
        <v>192.24</v>
      </c>
      <c r="P27" s="161">
        <v>0</v>
      </c>
      <c r="Q27" s="161">
        <f t="shared" si="4"/>
        <v>0</v>
      </c>
      <c r="R27" s="161"/>
      <c r="S27" s="161"/>
      <c r="T27" s="162">
        <v>0</v>
      </c>
      <c r="U27" s="161">
        <f t="shared" si="5"/>
        <v>0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163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20</v>
      </c>
      <c r="B28" s="158" t="s">
        <v>164</v>
      </c>
      <c r="C28" s="185" t="s">
        <v>165</v>
      </c>
      <c r="D28" s="160" t="s">
        <v>100</v>
      </c>
      <c r="E28" s="166">
        <v>196.44</v>
      </c>
      <c r="F28" s="168">
        <v>92.9</v>
      </c>
      <c r="G28" s="168">
        <v>18249.28</v>
      </c>
      <c r="H28" s="168">
        <v>0</v>
      </c>
      <c r="I28" s="168">
        <f t="shared" si="0"/>
        <v>0</v>
      </c>
      <c r="J28" s="168">
        <v>92.9</v>
      </c>
      <c r="K28" s="168">
        <f t="shared" si="1"/>
        <v>18249.28</v>
      </c>
      <c r="L28" s="168">
        <v>21</v>
      </c>
      <c r="M28" s="168">
        <f t="shared" si="2"/>
        <v>22081.628799999999</v>
      </c>
      <c r="N28" s="161">
        <v>0</v>
      </c>
      <c r="O28" s="161">
        <f t="shared" si="3"/>
        <v>0</v>
      </c>
      <c r="P28" s="161">
        <v>0</v>
      </c>
      <c r="Q28" s="161">
        <f t="shared" si="4"/>
        <v>0</v>
      </c>
      <c r="R28" s="161"/>
      <c r="S28" s="161"/>
      <c r="T28" s="162">
        <v>0.20200000000000001</v>
      </c>
      <c r="U28" s="161">
        <f t="shared" si="5"/>
        <v>39.68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105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53" t="s">
        <v>96</v>
      </c>
      <c r="B29" s="159" t="s">
        <v>53</v>
      </c>
      <c r="C29" s="186" t="s">
        <v>54</v>
      </c>
      <c r="D29" s="163"/>
      <c r="E29" s="167"/>
      <c r="F29" s="169"/>
      <c r="G29" s="169">
        <f>SUMIF(AE30:AE30,"&lt;&gt;NOR",G30:G30)</f>
        <v>22748.400000000001</v>
      </c>
      <c r="H29" s="169"/>
      <c r="I29" s="169">
        <f>SUM(I30:I30)</f>
        <v>14785.39</v>
      </c>
      <c r="J29" s="169"/>
      <c r="K29" s="169">
        <f>SUM(K30:K30)</f>
        <v>7963.01</v>
      </c>
      <c r="L29" s="169"/>
      <c r="M29" s="169">
        <f>SUM(M30:M30)</f>
        <v>27525.564000000002</v>
      </c>
      <c r="N29" s="164"/>
      <c r="O29" s="164">
        <f>SUM(O30:O30)</f>
        <v>50.483559999999997</v>
      </c>
      <c r="P29" s="164"/>
      <c r="Q29" s="164">
        <f>SUM(Q30:Q30)</f>
        <v>0</v>
      </c>
      <c r="R29" s="164"/>
      <c r="S29" s="164"/>
      <c r="T29" s="165"/>
      <c r="U29" s="164">
        <f>SUM(U30:U30)</f>
        <v>35.159999999999997</v>
      </c>
      <c r="AE29" t="s">
        <v>97</v>
      </c>
    </row>
    <row r="30" spans="1:60" outlineLevel="1" x14ac:dyDescent="0.2">
      <c r="A30" s="152">
        <v>21</v>
      </c>
      <c r="B30" s="158" t="s">
        <v>168</v>
      </c>
      <c r="C30" s="185" t="s">
        <v>169</v>
      </c>
      <c r="D30" s="160" t="s">
        <v>100</v>
      </c>
      <c r="E30" s="166">
        <v>26.7</v>
      </c>
      <c r="F30" s="168">
        <v>852</v>
      </c>
      <c r="G30" s="168">
        <v>22748.400000000001</v>
      </c>
      <c r="H30" s="168">
        <v>553.76</v>
      </c>
      <c r="I30" s="168">
        <f>ROUND(E30*H30,2)</f>
        <v>14785.39</v>
      </c>
      <c r="J30" s="168">
        <v>298.24</v>
      </c>
      <c r="K30" s="168">
        <f>ROUND(E30*J30,2)</f>
        <v>7963.01</v>
      </c>
      <c r="L30" s="168">
        <v>21</v>
      </c>
      <c r="M30" s="168">
        <f>G30*(1+L30/100)</f>
        <v>27525.564000000002</v>
      </c>
      <c r="N30" s="161">
        <v>1.8907700000000001</v>
      </c>
      <c r="O30" s="161">
        <f>ROUND(E30*N30,5)</f>
        <v>50.483559999999997</v>
      </c>
      <c r="P30" s="161">
        <v>0</v>
      </c>
      <c r="Q30" s="161">
        <f>ROUND(E30*P30,5)</f>
        <v>0</v>
      </c>
      <c r="R30" s="161"/>
      <c r="S30" s="161"/>
      <c r="T30" s="162">
        <v>1.3169999999999999</v>
      </c>
      <c r="U30" s="161">
        <f>ROUND(E30*T30,2)</f>
        <v>35.159999999999997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105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53" t="s">
        <v>96</v>
      </c>
      <c r="B31" s="159" t="s">
        <v>55</v>
      </c>
      <c r="C31" s="186" t="s">
        <v>56</v>
      </c>
      <c r="D31" s="163"/>
      <c r="E31" s="167"/>
      <c r="F31" s="169"/>
      <c r="G31" s="169">
        <f>SUMIF(AE32:AE36,"&lt;&gt;NOR",G32:G36)</f>
        <v>261369.05</v>
      </c>
      <c r="H31" s="169"/>
      <c r="I31" s="169">
        <f>SUM(I32:I36)</f>
        <v>209844.53</v>
      </c>
      <c r="J31" s="169"/>
      <c r="K31" s="169">
        <f>SUM(K32:K36)</f>
        <v>51524.54</v>
      </c>
      <c r="L31" s="169"/>
      <c r="M31" s="169">
        <f>SUM(M32:M36)</f>
        <v>316256.55050000001</v>
      </c>
      <c r="N31" s="164"/>
      <c r="O31" s="164">
        <f>SUM(O32:O36)</f>
        <v>233.47628999999998</v>
      </c>
      <c r="P31" s="164"/>
      <c r="Q31" s="164">
        <f>SUM(Q32:Q36)</f>
        <v>0</v>
      </c>
      <c r="R31" s="164"/>
      <c r="S31" s="164"/>
      <c r="T31" s="165"/>
      <c r="U31" s="164">
        <f>SUM(U32:U36)</f>
        <v>59.730000000000004</v>
      </c>
      <c r="AE31" t="s">
        <v>97</v>
      </c>
    </row>
    <row r="32" spans="1:60" ht="22.5" outlineLevel="1" x14ac:dyDescent="0.2">
      <c r="A32" s="152">
        <v>22</v>
      </c>
      <c r="B32" s="158" t="s">
        <v>170</v>
      </c>
      <c r="C32" s="185" t="s">
        <v>171</v>
      </c>
      <c r="D32" s="160" t="s">
        <v>104</v>
      </c>
      <c r="E32" s="166">
        <v>219.3</v>
      </c>
      <c r="F32" s="168">
        <v>341</v>
      </c>
      <c r="G32" s="168">
        <v>74781.3</v>
      </c>
      <c r="H32" s="168">
        <v>281.05</v>
      </c>
      <c r="I32" s="168">
        <f>ROUND(E32*H32,2)</f>
        <v>61634.27</v>
      </c>
      <c r="J32" s="168">
        <v>59.949999999999989</v>
      </c>
      <c r="K32" s="168">
        <f>ROUND(E32*J32,2)</f>
        <v>13147.04</v>
      </c>
      <c r="L32" s="168">
        <v>21</v>
      </c>
      <c r="M32" s="168">
        <f>G32*(1+L32/100)</f>
        <v>90485.373000000007</v>
      </c>
      <c r="N32" s="161">
        <v>0.71643999999999997</v>
      </c>
      <c r="O32" s="161">
        <f>ROUND(E32*N32,5)</f>
        <v>157.11528999999999</v>
      </c>
      <c r="P32" s="161">
        <v>0</v>
      </c>
      <c r="Q32" s="161">
        <f>ROUND(E32*P32,5)</f>
        <v>0</v>
      </c>
      <c r="R32" s="161"/>
      <c r="S32" s="161"/>
      <c r="T32" s="162">
        <v>7.2999999999999995E-2</v>
      </c>
      <c r="U32" s="161">
        <f>ROUND(E32*T32,2)</f>
        <v>16.010000000000002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105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23</v>
      </c>
      <c r="B33" s="158" t="s">
        <v>182</v>
      </c>
      <c r="C33" s="185" t="s">
        <v>183</v>
      </c>
      <c r="D33" s="160" t="s">
        <v>104</v>
      </c>
      <c r="E33" s="166">
        <v>219.3</v>
      </c>
      <c r="F33" s="168">
        <v>292.5</v>
      </c>
      <c r="G33" s="168">
        <v>64145.25</v>
      </c>
      <c r="H33" s="168">
        <v>228.43</v>
      </c>
      <c r="I33" s="168">
        <f>ROUND(E33*H33,2)</f>
        <v>50094.7</v>
      </c>
      <c r="J33" s="168">
        <v>64.069999999999993</v>
      </c>
      <c r="K33" s="168">
        <f>ROUND(E33*J33,2)</f>
        <v>14050.55</v>
      </c>
      <c r="L33" s="168">
        <v>21</v>
      </c>
      <c r="M33" s="168">
        <f>G33*(1+L33/100)</f>
        <v>77615.752500000002</v>
      </c>
      <c r="N33" s="161">
        <v>0.12966</v>
      </c>
      <c r="O33" s="161">
        <f>ROUND(E33*N33,5)</f>
        <v>28.434439999999999</v>
      </c>
      <c r="P33" s="161">
        <v>0</v>
      </c>
      <c r="Q33" s="161">
        <f>ROUND(E33*P33,5)</f>
        <v>0</v>
      </c>
      <c r="R33" s="161"/>
      <c r="S33" s="161"/>
      <c r="T33" s="162">
        <v>7.1999999999999995E-2</v>
      </c>
      <c r="U33" s="161">
        <f>ROUND(E33*T33,2)</f>
        <v>15.79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105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24</v>
      </c>
      <c r="B34" s="158" t="s">
        <v>184</v>
      </c>
      <c r="C34" s="185" t="s">
        <v>185</v>
      </c>
      <c r="D34" s="160" t="s">
        <v>104</v>
      </c>
      <c r="E34" s="166">
        <v>365.5</v>
      </c>
      <c r="F34" s="168">
        <v>310.5</v>
      </c>
      <c r="G34" s="168">
        <v>113487.75</v>
      </c>
      <c r="H34" s="168">
        <v>246.27</v>
      </c>
      <c r="I34" s="168">
        <f>ROUND(E34*H34,2)</f>
        <v>90011.69</v>
      </c>
      <c r="J34" s="168">
        <v>64.22999999999999</v>
      </c>
      <c r="K34" s="168">
        <f>ROUND(E34*J34,2)</f>
        <v>23476.07</v>
      </c>
      <c r="L34" s="168">
        <v>21</v>
      </c>
      <c r="M34" s="168">
        <f>G34*(1+L34/100)</f>
        <v>137320.17749999999</v>
      </c>
      <c r="N34" s="161">
        <v>0.12715000000000001</v>
      </c>
      <c r="O34" s="161">
        <f>ROUND(E34*N34,5)</f>
        <v>46.473329999999997</v>
      </c>
      <c r="P34" s="161">
        <v>0</v>
      </c>
      <c r="Q34" s="161">
        <f>ROUND(E34*P34,5)</f>
        <v>0</v>
      </c>
      <c r="R34" s="161"/>
      <c r="S34" s="161"/>
      <c r="T34" s="162">
        <v>7.1999999999999995E-2</v>
      </c>
      <c r="U34" s="161">
        <f>ROUND(E34*T34,2)</f>
        <v>26.32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105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25</v>
      </c>
      <c r="B35" s="158" t="s">
        <v>186</v>
      </c>
      <c r="C35" s="185" t="s">
        <v>187</v>
      </c>
      <c r="D35" s="160" t="s">
        <v>104</v>
      </c>
      <c r="E35" s="166">
        <v>219.3</v>
      </c>
      <c r="F35" s="168">
        <v>19.5</v>
      </c>
      <c r="G35" s="168">
        <v>4276.3500000000004</v>
      </c>
      <c r="H35" s="168">
        <v>16.920000000000002</v>
      </c>
      <c r="I35" s="168">
        <f>ROUND(E35*H35,2)</f>
        <v>3710.56</v>
      </c>
      <c r="J35" s="168">
        <v>2.5799999999999983</v>
      </c>
      <c r="K35" s="168">
        <f>ROUND(E35*J35,2)</f>
        <v>565.79</v>
      </c>
      <c r="L35" s="168">
        <v>21</v>
      </c>
      <c r="M35" s="168">
        <f>G35*(1+L35/100)</f>
        <v>5174.3834999999999</v>
      </c>
      <c r="N35" s="161">
        <v>5.6100000000000004E-3</v>
      </c>
      <c r="O35" s="161">
        <f>ROUND(E35*N35,5)</f>
        <v>1.23027</v>
      </c>
      <c r="P35" s="161">
        <v>0</v>
      </c>
      <c r="Q35" s="161">
        <f>ROUND(E35*P35,5)</f>
        <v>0</v>
      </c>
      <c r="R35" s="161"/>
      <c r="S35" s="161"/>
      <c r="T35" s="162">
        <v>4.0000000000000001E-3</v>
      </c>
      <c r="U35" s="161">
        <f>ROUND(E35*T35,2)</f>
        <v>0.88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105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2">
        <v>26</v>
      </c>
      <c r="B36" s="158" t="s">
        <v>188</v>
      </c>
      <c r="C36" s="185" t="s">
        <v>189</v>
      </c>
      <c r="D36" s="160" t="s">
        <v>104</v>
      </c>
      <c r="E36" s="166">
        <v>365.5</v>
      </c>
      <c r="F36" s="168">
        <v>12.8</v>
      </c>
      <c r="G36" s="168">
        <v>4678.3999999999996</v>
      </c>
      <c r="H36" s="168">
        <v>12.02</v>
      </c>
      <c r="I36" s="168">
        <f>ROUND(E36*H36,2)</f>
        <v>4393.3100000000004</v>
      </c>
      <c r="J36" s="168">
        <v>0.78000000000000114</v>
      </c>
      <c r="K36" s="168">
        <f>ROUND(E36*J36,2)</f>
        <v>285.08999999999997</v>
      </c>
      <c r="L36" s="168">
        <v>21</v>
      </c>
      <c r="M36" s="168">
        <f>G36*(1+L36/100)</f>
        <v>5660.8639999999996</v>
      </c>
      <c r="N36" s="161">
        <v>6.0999999999999997E-4</v>
      </c>
      <c r="O36" s="161">
        <f>ROUND(E36*N36,5)</f>
        <v>0.22295999999999999</v>
      </c>
      <c r="P36" s="161">
        <v>0</v>
      </c>
      <c r="Q36" s="161">
        <f>ROUND(E36*P36,5)</f>
        <v>0</v>
      </c>
      <c r="R36" s="161"/>
      <c r="S36" s="161"/>
      <c r="T36" s="162">
        <v>2E-3</v>
      </c>
      <c r="U36" s="161">
        <f>ROUND(E36*T36,2)</f>
        <v>0.73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105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x14ac:dyDescent="0.2">
      <c r="A37" s="153" t="s">
        <v>96</v>
      </c>
      <c r="B37" s="159" t="s">
        <v>57</v>
      </c>
      <c r="C37" s="186" t="s">
        <v>58</v>
      </c>
      <c r="D37" s="163"/>
      <c r="E37" s="167"/>
      <c r="F37" s="169"/>
      <c r="G37" s="169">
        <f>SUMIF(AE38:AE69,"&lt;&gt;NOR",G38:G69)</f>
        <v>276091.90000000002</v>
      </c>
      <c r="H37" s="169"/>
      <c r="I37" s="169">
        <f>SUM(I38:I69)</f>
        <v>206623</v>
      </c>
      <c r="J37" s="169"/>
      <c r="K37" s="169">
        <f>SUM(K38:K69)</f>
        <v>69468.900000000009</v>
      </c>
      <c r="L37" s="169"/>
      <c r="M37" s="169">
        <f>SUM(M38:M69)</f>
        <v>334071.19900000002</v>
      </c>
      <c r="N37" s="164"/>
      <c r="O37" s="164">
        <f>SUM(O38:O69)</f>
        <v>2.4018899999999994</v>
      </c>
      <c r="P37" s="164"/>
      <c r="Q37" s="164">
        <f>SUM(Q38:Q69)</f>
        <v>0</v>
      </c>
      <c r="R37" s="164"/>
      <c r="S37" s="164"/>
      <c r="T37" s="165"/>
      <c r="U37" s="164">
        <f>SUM(U38:U69)</f>
        <v>232.39</v>
      </c>
      <c r="AE37" t="s">
        <v>97</v>
      </c>
    </row>
    <row r="38" spans="1:60" outlineLevel="1" x14ac:dyDescent="0.2">
      <c r="A38" s="152">
        <v>27</v>
      </c>
      <c r="B38" s="158" t="s">
        <v>601</v>
      </c>
      <c r="C38" s="185" t="s">
        <v>602</v>
      </c>
      <c r="D38" s="160" t="s">
        <v>194</v>
      </c>
      <c r="E38" s="166">
        <v>1</v>
      </c>
      <c r="F38" s="168">
        <v>2460</v>
      </c>
      <c r="G38" s="168">
        <v>2460</v>
      </c>
      <c r="H38" s="168">
        <v>0</v>
      </c>
      <c r="I38" s="168">
        <f t="shared" ref="I38:I69" si="6">ROUND(E38*H38,2)</f>
        <v>0</v>
      </c>
      <c r="J38" s="168">
        <v>2460</v>
      </c>
      <c r="K38" s="168">
        <f t="shared" ref="K38:K69" si="7">ROUND(E38*J38,2)</f>
        <v>2460</v>
      </c>
      <c r="L38" s="168">
        <v>21</v>
      </c>
      <c r="M38" s="168">
        <f t="shared" ref="M38:M69" si="8">G38*(1+L38/100)</f>
        <v>2976.6</v>
      </c>
      <c r="N38" s="161">
        <v>0</v>
      </c>
      <c r="O38" s="161">
        <f t="shared" ref="O38:O69" si="9">ROUND(E38*N38,5)</f>
        <v>0</v>
      </c>
      <c r="P38" s="161">
        <v>0</v>
      </c>
      <c r="Q38" s="161">
        <f t="shared" ref="Q38:Q69" si="10">ROUND(E38*P38,5)</f>
        <v>0</v>
      </c>
      <c r="R38" s="161"/>
      <c r="S38" s="161"/>
      <c r="T38" s="162">
        <v>9.2829999999999995</v>
      </c>
      <c r="U38" s="161">
        <f t="shared" ref="U38:U69" si="11">ROUND(E38*T38,2)</f>
        <v>9.2799999999999994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105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28</v>
      </c>
      <c r="B39" s="158" t="s">
        <v>190</v>
      </c>
      <c r="C39" s="185" t="s">
        <v>191</v>
      </c>
      <c r="D39" s="160" t="s">
        <v>122</v>
      </c>
      <c r="E39" s="166">
        <v>445</v>
      </c>
      <c r="F39" s="168">
        <v>42.2</v>
      </c>
      <c r="G39" s="168">
        <v>18779</v>
      </c>
      <c r="H39" s="168">
        <v>0</v>
      </c>
      <c r="I39" s="168">
        <f t="shared" si="6"/>
        <v>0</v>
      </c>
      <c r="J39" s="168">
        <v>42.2</v>
      </c>
      <c r="K39" s="168">
        <f t="shared" si="7"/>
        <v>18779</v>
      </c>
      <c r="L39" s="168">
        <v>21</v>
      </c>
      <c r="M39" s="168">
        <f t="shared" si="8"/>
        <v>22722.59</v>
      </c>
      <c r="N39" s="161">
        <v>0</v>
      </c>
      <c r="O39" s="161">
        <f t="shared" si="9"/>
        <v>0</v>
      </c>
      <c r="P39" s="161">
        <v>0</v>
      </c>
      <c r="Q39" s="161">
        <f t="shared" si="10"/>
        <v>0</v>
      </c>
      <c r="R39" s="161"/>
      <c r="S39" s="161"/>
      <c r="T39" s="162">
        <v>0.126</v>
      </c>
      <c r="U39" s="161">
        <f t="shared" si="11"/>
        <v>56.07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105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>
        <v>29</v>
      </c>
      <c r="B40" s="158" t="s">
        <v>192</v>
      </c>
      <c r="C40" s="185" t="s">
        <v>193</v>
      </c>
      <c r="D40" s="160" t="s">
        <v>194</v>
      </c>
      <c r="E40" s="166">
        <v>104</v>
      </c>
      <c r="F40" s="168">
        <v>94.1</v>
      </c>
      <c r="G40" s="168">
        <v>9786.4</v>
      </c>
      <c r="H40" s="168">
        <v>0</v>
      </c>
      <c r="I40" s="168">
        <f t="shared" si="6"/>
        <v>0</v>
      </c>
      <c r="J40" s="168">
        <v>94.1</v>
      </c>
      <c r="K40" s="168">
        <f t="shared" si="7"/>
        <v>9786.4</v>
      </c>
      <c r="L40" s="168">
        <v>21</v>
      </c>
      <c r="M40" s="168">
        <f t="shared" si="8"/>
        <v>11841.544</v>
      </c>
      <c r="N40" s="161">
        <v>0</v>
      </c>
      <c r="O40" s="161">
        <f t="shared" si="9"/>
        <v>0</v>
      </c>
      <c r="P40" s="161">
        <v>0</v>
      </c>
      <c r="Q40" s="161">
        <f t="shared" si="10"/>
        <v>0</v>
      </c>
      <c r="R40" s="161"/>
      <c r="S40" s="161"/>
      <c r="T40" s="162">
        <v>0.28320000000000001</v>
      </c>
      <c r="U40" s="161">
        <f t="shared" si="11"/>
        <v>29.45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105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2">
        <v>30</v>
      </c>
      <c r="B41" s="158" t="s">
        <v>230</v>
      </c>
      <c r="C41" s="185" t="s">
        <v>231</v>
      </c>
      <c r="D41" s="160" t="s">
        <v>194</v>
      </c>
      <c r="E41" s="166">
        <v>3</v>
      </c>
      <c r="F41" s="168">
        <v>463.5</v>
      </c>
      <c r="G41" s="168">
        <v>1390.5</v>
      </c>
      <c r="H41" s="168">
        <v>38.9</v>
      </c>
      <c r="I41" s="168">
        <f t="shared" si="6"/>
        <v>116.7</v>
      </c>
      <c r="J41" s="168">
        <v>424.6</v>
      </c>
      <c r="K41" s="168">
        <f t="shared" si="7"/>
        <v>1273.8</v>
      </c>
      <c r="L41" s="168">
        <v>21</v>
      </c>
      <c r="M41" s="168">
        <f t="shared" si="8"/>
        <v>1682.5049999999999</v>
      </c>
      <c r="N41" s="161">
        <v>1.1E-4</v>
      </c>
      <c r="O41" s="161">
        <f t="shared" si="9"/>
        <v>3.3E-4</v>
      </c>
      <c r="P41" s="161">
        <v>0</v>
      </c>
      <c r="Q41" s="161">
        <f t="shared" si="10"/>
        <v>0</v>
      </c>
      <c r="R41" s="161"/>
      <c r="S41" s="161"/>
      <c r="T41" s="162">
        <v>1.56</v>
      </c>
      <c r="U41" s="161">
        <f t="shared" si="11"/>
        <v>4.68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105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>
        <v>31</v>
      </c>
      <c r="B42" s="158" t="s">
        <v>228</v>
      </c>
      <c r="C42" s="185" t="s">
        <v>229</v>
      </c>
      <c r="D42" s="160" t="s">
        <v>194</v>
      </c>
      <c r="E42" s="166">
        <v>8</v>
      </c>
      <c r="F42" s="168">
        <v>332.5</v>
      </c>
      <c r="G42" s="168">
        <v>2660</v>
      </c>
      <c r="H42" s="168">
        <v>0.01</v>
      </c>
      <c r="I42" s="168">
        <f t="shared" si="6"/>
        <v>0.08</v>
      </c>
      <c r="J42" s="168">
        <v>332.49</v>
      </c>
      <c r="K42" s="168">
        <f t="shared" si="7"/>
        <v>2659.92</v>
      </c>
      <c r="L42" s="168">
        <v>21</v>
      </c>
      <c r="M42" s="168">
        <f t="shared" si="8"/>
        <v>3218.6</v>
      </c>
      <c r="N42" s="161">
        <v>0</v>
      </c>
      <c r="O42" s="161">
        <f t="shared" si="9"/>
        <v>0</v>
      </c>
      <c r="P42" s="161">
        <v>0</v>
      </c>
      <c r="Q42" s="161">
        <f t="shared" si="10"/>
        <v>0</v>
      </c>
      <c r="R42" s="161"/>
      <c r="S42" s="161"/>
      <c r="T42" s="162">
        <v>1.2216</v>
      </c>
      <c r="U42" s="161">
        <f t="shared" si="11"/>
        <v>9.77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105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>
        <v>32</v>
      </c>
      <c r="B43" s="158" t="s">
        <v>201</v>
      </c>
      <c r="C43" s="185" t="s">
        <v>202</v>
      </c>
      <c r="D43" s="160" t="s">
        <v>194</v>
      </c>
      <c r="E43" s="166">
        <v>4</v>
      </c>
      <c r="F43" s="168">
        <v>535</v>
      </c>
      <c r="G43" s="168">
        <v>2140</v>
      </c>
      <c r="H43" s="168">
        <v>77.760000000000005</v>
      </c>
      <c r="I43" s="168">
        <f t="shared" si="6"/>
        <v>311.04000000000002</v>
      </c>
      <c r="J43" s="168">
        <v>457.24</v>
      </c>
      <c r="K43" s="168">
        <f t="shared" si="7"/>
        <v>1828.96</v>
      </c>
      <c r="L43" s="168">
        <v>21</v>
      </c>
      <c r="M43" s="168">
        <f t="shared" si="8"/>
        <v>2589.4</v>
      </c>
      <c r="N43" s="161">
        <v>2.2000000000000001E-4</v>
      </c>
      <c r="O43" s="161">
        <f t="shared" si="9"/>
        <v>8.8000000000000003E-4</v>
      </c>
      <c r="P43" s="161">
        <v>0</v>
      </c>
      <c r="Q43" s="161">
        <f t="shared" si="10"/>
        <v>0</v>
      </c>
      <c r="R43" s="161"/>
      <c r="S43" s="161"/>
      <c r="T43" s="162">
        <v>1.554</v>
      </c>
      <c r="U43" s="161">
        <f t="shared" si="11"/>
        <v>6.22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105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>
        <v>33</v>
      </c>
      <c r="B44" s="158" t="s">
        <v>603</v>
      </c>
      <c r="C44" s="185" t="s">
        <v>604</v>
      </c>
      <c r="D44" s="160" t="s">
        <v>194</v>
      </c>
      <c r="E44" s="166">
        <v>2</v>
      </c>
      <c r="F44" s="168">
        <v>242.5</v>
      </c>
      <c r="G44" s="168">
        <v>485</v>
      </c>
      <c r="H44" s="168">
        <v>34.24</v>
      </c>
      <c r="I44" s="168">
        <f t="shared" si="6"/>
        <v>68.48</v>
      </c>
      <c r="J44" s="168">
        <v>208.26</v>
      </c>
      <c r="K44" s="168">
        <f t="shared" si="7"/>
        <v>416.52</v>
      </c>
      <c r="L44" s="168">
        <v>21</v>
      </c>
      <c r="M44" s="168">
        <f t="shared" si="8"/>
        <v>586.85</v>
      </c>
      <c r="N44" s="161">
        <v>1.1E-4</v>
      </c>
      <c r="O44" s="161">
        <f t="shared" si="9"/>
        <v>2.2000000000000001E-4</v>
      </c>
      <c r="P44" s="161">
        <v>0</v>
      </c>
      <c r="Q44" s="161">
        <f t="shared" si="10"/>
        <v>0</v>
      </c>
      <c r="R44" s="161"/>
      <c r="S44" s="161"/>
      <c r="T44" s="162">
        <v>0.70799999999999996</v>
      </c>
      <c r="U44" s="161">
        <f t="shared" si="11"/>
        <v>1.42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105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2">
        <v>34</v>
      </c>
      <c r="B45" s="158" t="s">
        <v>605</v>
      </c>
      <c r="C45" s="185" t="s">
        <v>606</v>
      </c>
      <c r="D45" s="160" t="s">
        <v>194</v>
      </c>
      <c r="E45" s="166">
        <v>1</v>
      </c>
      <c r="F45" s="168">
        <v>656</v>
      </c>
      <c r="G45" s="168">
        <v>656</v>
      </c>
      <c r="H45" s="168">
        <v>97.6</v>
      </c>
      <c r="I45" s="168">
        <f t="shared" si="6"/>
        <v>97.6</v>
      </c>
      <c r="J45" s="168">
        <v>558.4</v>
      </c>
      <c r="K45" s="168">
        <f t="shared" si="7"/>
        <v>558.4</v>
      </c>
      <c r="L45" s="168">
        <v>21</v>
      </c>
      <c r="M45" s="168">
        <f t="shared" si="8"/>
        <v>793.76</v>
      </c>
      <c r="N45" s="161">
        <v>2.7699999999999999E-3</v>
      </c>
      <c r="O45" s="161">
        <f t="shared" si="9"/>
        <v>2.7699999999999999E-3</v>
      </c>
      <c r="P45" s="161">
        <v>0</v>
      </c>
      <c r="Q45" s="161">
        <f t="shared" si="10"/>
        <v>0</v>
      </c>
      <c r="R45" s="161"/>
      <c r="S45" s="161"/>
      <c r="T45" s="162">
        <v>1.663</v>
      </c>
      <c r="U45" s="161">
        <f t="shared" si="11"/>
        <v>1.66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105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35</v>
      </c>
      <c r="B46" s="158" t="s">
        <v>209</v>
      </c>
      <c r="C46" s="185" t="s">
        <v>210</v>
      </c>
      <c r="D46" s="160" t="s">
        <v>194</v>
      </c>
      <c r="E46" s="166">
        <v>4</v>
      </c>
      <c r="F46" s="168">
        <v>392.5</v>
      </c>
      <c r="G46" s="168">
        <v>1570</v>
      </c>
      <c r="H46" s="168">
        <v>166.82</v>
      </c>
      <c r="I46" s="168">
        <f t="shared" si="6"/>
        <v>667.28</v>
      </c>
      <c r="J46" s="168">
        <v>225.68</v>
      </c>
      <c r="K46" s="168">
        <f t="shared" si="7"/>
        <v>902.72</v>
      </c>
      <c r="L46" s="168">
        <v>21</v>
      </c>
      <c r="M46" s="168">
        <f t="shared" si="8"/>
        <v>1899.7</v>
      </c>
      <c r="N46" s="161">
        <v>0.11178</v>
      </c>
      <c r="O46" s="161">
        <f t="shared" si="9"/>
        <v>0.44712000000000002</v>
      </c>
      <c r="P46" s="161">
        <v>0</v>
      </c>
      <c r="Q46" s="161">
        <f t="shared" si="10"/>
        <v>0</v>
      </c>
      <c r="R46" s="161"/>
      <c r="S46" s="161"/>
      <c r="T46" s="162">
        <v>0.86299999999999999</v>
      </c>
      <c r="U46" s="161">
        <f t="shared" si="11"/>
        <v>3.45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105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36</v>
      </c>
      <c r="B47" s="158" t="s">
        <v>211</v>
      </c>
      <c r="C47" s="185" t="s">
        <v>212</v>
      </c>
      <c r="D47" s="160" t="s">
        <v>194</v>
      </c>
      <c r="E47" s="166">
        <v>2</v>
      </c>
      <c r="F47" s="168">
        <v>763</v>
      </c>
      <c r="G47" s="168">
        <v>1526</v>
      </c>
      <c r="H47" s="168">
        <v>447.26</v>
      </c>
      <c r="I47" s="168">
        <f t="shared" si="6"/>
        <v>894.52</v>
      </c>
      <c r="J47" s="168">
        <v>315.74</v>
      </c>
      <c r="K47" s="168">
        <f t="shared" si="7"/>
        <v>631.48</v>
      </c>
      <c r="L47" s="168">
        <v>21</v>
      </c>
      <c r="M47" s="168">
        <f t="shared" si="8"/>
        <v>1846.46</v>
      </c>
      <c r="N47" s="161">
        <v>0.29823</v>
      </c>
      <c r="O47" s="161">
        <f t="shared" si="9"/>
        <v>0.59645999999999999</v>
      </c>
      <c r="P47" s="161">
        <v>0</v>
      </c>
      <c r="Q47" s="161">
        <f t="shared" si="10"/>
        <v>0</v>
      </c>
      <c r="R47" s="161"/>
      <c r="S47" s="161"/>
      <c r="T47" s="162">
        <v>1.1819999999999999</v>
      </c>
      <c r="U47" s="161">
        <f t="shared" si="11"/>
        <v>2.36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105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>
        <v>37</v>
      </c>
      <c r="B48" s="158" t="s">
        <v>215</v>
      </c>
      <c r="C48" s="185" t="s">
        <v>216</v>
      </c>
      <c r="D48" s="160" t="s">
        <v>122</v>
      </c>
      <c r="E48" s="166">
        <v>445</v>
      </c>
      <c r="F48" s="168">
        <v>8.5</v>
      </c>
      <c r="G48" s="168">
        <v>3782.5</v>
      </c>
      <c r="H48" s="168">
        <v>2.56</v>
      </c>
      <c r="I48" s="168">
        <f t="shared" si="6"/>
        <v>1139.2</v>
      </c>
      <c r="J48" s="168">
        <v>5.9399999999999995</v>
      </c>
      <c r="K48" s="168">
        <f t="shared" si="7"/>
        <v>2643.3</v>
      </c>
      <c r="L48" s="168">
        <v>21</v>
      </c>
      <c r="M48" s="168">
        <f t="shared" si="8"/>
        <v>4576.8249999999998</v>
      </c>
      <c r="N48" s="161">
        <v>0</v>
      </c>
      <c r="O48" s="161">
        <f t="shared" si="9"/>
        <v>0</v>
      </c>
      <c r="P48" s="161">
        <v>0</v>
      </c>
      <c r="Q48" s="161">
        <f t="shared" si="10"/>
        <v>0</v>
      </c>
      <c r="R48" s="161"/>
      <c r="S48" s="161"/>
      <c r="T48" s="162">
        <v>2.5999999999999999E-2</v>
      </c>
      <c r="U48" s="161">
        <f t="shared" si="11"/>
        <v>11.57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105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38</v>
      </c>
      <c r="B49" s="158" t="s">
        <v>217</v>
      </c>
      <c r="C49" s="185" t="s">
        <v>607</v>
      </c>
      <c r="D49" s="160" t="s">
        <v>122</v>
      </c>
      <c r="E49" s="166">
        <v>445</v>
      </c>
      <c r="F49" s="168">
        <v>13.4</v>
      </c>
      <c r="G49" s="168">
        <v>5963</v>
      </c>
      <c r="H49" s="168">
        <v>0.45</v>
      </c>
      <c r="I49" s="168">
        <f t="shared" si="6"/>
        <v>200.25</v>
      </c>
      <c r="J49" s="168">
        <v>12.950000000000001</v>
      </c>
      <c r="K49" s="168">
        <f t="shared" si="7"/>
        <v>5762.75</v>
      </c>
      <c r="L49" s="168">
        <v>21</v>
      </c>
      <c r="M49" s="168">
        <f t="shared" si="8"/>
        <v>7215.23</v>
      </c>
      <c r="N49" s="161">
        <v>0</v>
      </c>
      <c r="O49" s="161">
        <f t="shared" si="9"/>
        <v>0</v>
      </c>
      <c r="P49" s="161">
        <v>0</v>
      </c>
      <c r="Q49" s="161">
        <f t="shared" si="10"/>
        <v>0</v>
      </c>
      <c r="R49" s="161"/>
      <c r="S49" s="161"/>
      <c r="T49" s="162">
        <v>4.3999999999999997E-2</v>
      </c>
      <c r="U49" s="161">
        <f t="shared" si="11"/>
        <v>19.579999999999998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105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39</v>
      </c>
      <c r="B50" s="158" t="s">
        <v>219</v>
      </c>
      <c r="C50" s="185" t="s">
        <v>608</v>
      </c>
      <c r="D50" s="160" t="s">
        <v>221</v>
      </c>
      <c r="E50" s="166">
        <v>1</v>
      </c>
      <c r="F50" s="168">
        <v>2445</v>
      </c>
      <c r="G50" s="168">
        <v>2445</v>
      </c>
      <c r="H50" s="168">
        <v>677.65</v>
      </c>
      <c r="I50" s="168">
        <f t="shared" si="6"/>
        <v>677.65</v>
      </c>
      <c r="J50" s="168">
        <v>1767.35</v>
      </c>
      <c r="K50" s="168">
        <f t="shared" si="7"/>
        <v>1767.35</v>
      </c>
      <c r="L50" s="168">
        <v>21</v>
      </c>
      <c r="M50" s="168">
        <f t="shared" si="8"/>
        <v>2958.45</v>
      </c>
      <c r="N50" s="161">
        <v>3.5029999999999999E-2</v>
      </c>
      <c r="O50" s="161">
        <f t="shared" si="9"/>
        <v>3.5029999999999999E-2</v>
      </c>
      <c r="P50" s="161">
        <v>0</v>
      </c>
      <c r="Q50" s="161">
        <f t="shared" si="10"/>
        <v>0</v>
      </c>
      <c r="R50" s="161"/>
      <c r="S50" s="161"/>
      <c r="T50" s="162">
        <v>10.130000000000001</v>
      </c>
      <c r="U50" s="161">
        <f t="shared" si="11"/>
        <v>10.130000000000001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105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2">
        <v>40</v>
      </c>
      <c r="B51" s="158" t="s">
        <v>222</v>
      </c>
      <c r="C51" s="185" t="s">
        <v>609</v>
      </c>
      <c r="D51" s="160" t="s">
        <v>122</v>
      </c>
      <c r="E51" s="166">
        <v>445</v>
      </c>
      <c r="F51" s="168">
        <v>45.3</v>
      </c>
      <c r="G51" s="168">
        <v>20158.5</v>
      </c>
      <c r="H51" s="168">
        <v>0.36</v>
      </c>
      <c r="I51" s="168">
        <f t="shared" si="6"/>
        <v>160.19999999999999</v>
      </c>
      <c r="J51" s="168">
        <v>44.94</v>
      </c>
      <c r="K51" s="168">
        <f t="shared" si="7"/>
        <v>19998.3</v>
      </c>
      <c r="L51" s="168">
        <v>21</v>
      </c>
      <c r="M51" s="168">
        <f t="shared" si="8"/>
        <v>24391.785</v>
      </c>
      <c r="N51" s="161">
        <v>0</v>
      </c>
      <c r="O51" s="161">
        <f t="shared" si="9"/>
        <v>0</v>
      </c>
      <c r="P51" s="161">
        <v>0</v>
      </c>
      <c r="Q51" s="161">
        <f t="shared" si="10"/>
        <v>0</v>
      </c>
      <c r="R51" s="161"/>
      <c r="S51" s="161"/>
      <c r="T51" s="162">
        <v>0.15</v>
      </c>
      <c r="U51" s="161">
        <f t="shared" si="11"/>
        <v>66.75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105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41</v>
      </c>
      <c r="B52" s="158" t="s">
        <v>232</v>
      </c>
      <c r="C52" s="185" t="s">
        <v>233</v>
      </c>
      <c r="D52" s="160" t="s">
        <v>122</v>
      </c>
      <c r="E52" s="166">
        <v>445</v>
      </c>
      <c r="F52" s="168">
        <v>179</v>
      </c>
      <c r="G52" s="168">
        <v>79655</v>
      </c>
      <c r="H52" s="168">
        <v>179</v>
      </c>
      <c r="I52" s="168">
        <f t="shared" si="6"/>
        <v>79655</v>
      </c>
      <c r="J52" s="168">
        <v>0</v>
      </c>
      <c r="K52" s="168">
        <f t="shared" si="7"/>
        <v>0</v>
      </c>
      <c r="L52" s="168">
        <v>21</v>
      </c>
      <c r="M52" s="168">
        <f t="shared" si="8"/>
        <v>96382.55</v>
      </c>
      <c r="N52" s="161">
        <v>2.14E-3</v>
      </c>
      <c r="O52" s="161">
        <f t="shared" si="9"/>
        <v>0.95230000000000004</v>
      </c>
      <c r="P52" s="161">
        <v>0</v>
      </c>
      <c r="Q52" s="161">
        <f t="shared" si="10"/>
        <v>0</v>
      </c>
      <c r="R52" s="161"/>
      <c r="S52" s="161"/>
      <c r="T52" s="162">
        <v>0</v>
      </c>
      <c r="U52" s="161">
        <f t="shared" si="11"/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163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>
        <v>42</v>
      </c>
      <c r="B53" s="158" t="s">
        <v>232</v>
      </c>
      <c r="C53" s="185" t="s">
        <v>236</v>
      </c>
      <c r="D53" s="160" t="s">
        <v>194</v>
      </c>
      <c r="E53" s="166">
        <v>92</v>
      </c>
      <c r="F53" s="168">
        <v>277.5</v>
      </c>
      <c r="G53" s="168">
        <v>25530</v>
      </c>
      <c r="H53" s="168">
        <v>277.5</v>
      </c>
      <c r="I53" s="168">
        <f t="shared" si="6"/>
        <v>25530</v>
      </c>
      <c r="J53" s="168">
        <v>0</v>
      </c>
      <c r="K53" s="168">
        <f t="shared" si="7"/>
        <v>0</v>
      </c>
      <c r="L53" s="168">
        <v>21</v>
      </c>
      <c r="M53" s="168">
        <f t="shared" si="8"/>
        <v>30891.3</v>
      </c>
      <c r="N53" s="161">
        <v>0</v>
      </c>
      <c r="O53" s="161">
        <f t="shared" si="9"/>
        <v>0</v>
      </c>
      <c r="P53" s="161">
        <v>0</v>
      </c>
      <c r="Q53" s="161">
        <f t="shared" si="10"/>
        <v>0</v>
      </c>
      <c r="R53" s="161"/>
      <c r="S53" s="161"/>
      <c r="T53" s="162">
        <v>0</v>
      </c>
      <c r="U53" s="161">
        <f t="shared" si="11"/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163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2">
        <v>43</v>
      </c>
      <c r="B54" s="158" t="s">
        <v>232</v>
      </c>
      <c r="C54" s="185" t="s">
        <v>238</v>
      </c>
      <c r="D54" s="160" t="s">
        <v>194</v>
      </c>
      <c r="E54" s="166">
        <v>6</v>
      </c>
      <c r="F54" s="168">
        <v>214</v>
      </c>
      <c r="G54" s="168">
        <v>1284</v>
      </c>
      <c r="H54" s="168">
        <v>214</v>
      </c>
      <c r="I54" s="168">
        <f t="shared" si="6"/>
        <v>1284</v>
      </c>
      <c r="J54" s="168">
        <v>0</v>
      </c>
      <c r="K54" s="168">
        <f t="shared" si="7"/>
        <v>0</v>
      </c>
      <c r="L54" s="168">
        <v>21</v>
      </c>
      <c r="M54" s="168">
        <f t="shared" si="8"/>
        <v>1553.6399999999999</v>
      </c>
      <c r="N54" s="161">
        <v>2.4000000000000001E-4</v>
      </c>
      <c r="O54" s="161">
        <f t="shared" si="9"/>
        <v>1.4400000000000001E-3</v>
      </c>
      <c r="P54" s="161">
        <v>0</v>
      </c>
      <c r="Q54" s="161">
        <f t="shared" si="10"/>
        <v>0</v>
      </c>
      <c r="R54" s="161"/>
      <c r="S54" s="161"/>
      <c r="T54" s="162">
        <v>0</v>
      </c>
      <c r="U54" s="161">
        <f t="shared" si="11"/>
        <v>0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163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2">
        <v>44</v>
      </c>
      <c r="B55" s="158" t="s">
        <v>232</v>
      </c>
      <c r="C55" s="185" t="s">
        <v>239</v>
      </c>
      <c r="D55" s="160" t="s">
        <v>194</v>
      </c>
      <c r="E55" s="166">
        <v>6</v>
      </c>
      <c r="F55" s="168">
        <v>247</v>
      </c>
      <c r="G55" s="168">
        <v>1482</v>
      </c>
      <c r="H55" s="168">
        <v>247</v>
      </c>
      <c r="I55" s="168">
        <f t="shared" si="6"/>
        <v>1482</v>
      </c>
      <c r="J55" s="168">
        <v>0</v>
      </c>
      <c r="K55" s="168">
        <f t="shared" si="7"/>
        <v>0</v>
      </c>
      <c r="L55" s="168">
        <v>21</v>
      </c>
      <c r="M55" s="168">
        <f t="shared" si="8"/>
        <v>1793.22</v>
      </c>
      <c r="N55" s="161">
        <v>0</v>
      </c>
      <c r="O55" s="161">
        <f t="shared" si="9"/>
        <v>0</v>
      </c>
      <c r="P55" s="161">
        <v>0</v>
      </c>
      <c r="Q55" s="161">
        <f t="shared" si="10"/>
        <v>0</v>
      </c>
      <c r="R55" s="161"/>
      <c r="S55" s="161"/>
      <c r="T55" s="162">
        <v>0</v>
      </c>
      <c r="U55" s="161">
        <f t="shared" si="11"/>
        <v>0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163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2">
        <v>45</v>
      </c>
      <c r="B56" s="158" t="s">
        <v>232</v>
      </c>
      <c r="C56" s="185" t="s">
        <v>243</v>
      </c>
      <c r="D56" s="160" t="s">
        <v>194</v>
      </c>
      <c r="E56" s="166">
        <v>1</v>
      </c>
      <c r="F56" s="168">
        <v>1051</v>
      </c>
      <c r="G56" s="168">
        <v>1051</v>
      </c>
      <c r="H56" s="168">
        <v>1051</v>
      </c>
      <c r="I56" s="168">
        <f t="shared" si="6"/>
        <v>1051</v>
      </c>
      <c r="J56" s="168">
        <v>0</v>
      </c>
      <c r="K56" s="168">
        <f t="shared" si="7"/>
        <v>0</v>
      </c>
      <c r="L56" s="168">
        <v>21</v>
      </c>
      <c r="M56" s="168">
        <f t="shared" si="8"/>
        <v>1271.71</v>
      </c>
      <c r="N56" s="161">
        <v>7.6000000000000004E-4</v>
      </c>
      <c r="O56" s="161">
        <f t="shared" si="9"/>
        <v>7.6000000000000004E-4</v>
      </c>
      <c r="P56" s="161">
        <v>0</v>
      </c>
      <c r="Q56" s="161">
        <f t="shared" si="10"/>
        <v>0</v>
      </c>
      <c r="R56" s="161"/>
      <c r="S56" s="161"/>
      <c r="T56" s="162">
        <v>0</v>
      </c>
      <c r="U56" s="161">
        <f t="shared" si="11"/>
        <v>0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163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>
        <v>46</v>
      </c>
      <c r="B57" s="158" t="s">
        <v>232</v>
      </c>
      <c r="C57" s="185" t="s">
        <v>610</v>
      </c>
      <c r="D57" s="160" t="s">
        <v>194</v>
      </c>
      <c r="E57" s="166">
        <v>3</v>
      </c>
      <c r="F57" s="168">
        <v>1073</v>
      </c>
      <c r="G57" s="168">
        <v>3219</v>
      </c>
      <c r="H57" s="168">
        <v>1073</v>
      </c>
      <c r="I57" s="168">
        <f t="shared" si="6"/>
        <v>3219</v>
      </c>
      <c r="J57" s="168">
        <v>0</v>
      </c>
      <c r="K57" s="168">
        <f t="shared" si="7"/>
        <v>0</v>
      </c>
      <c r="L57" s="168">
        <v>21</v>
      </c>
      <c r="M57" s="168">
        <f t="shared" si="8"/>
        <v>3894.99</v>
      </c>
      <c r="N57" s="161">
        <v>8.4000000000000003E-4</v>
      </c>
      <c r="O57" s="161">
        <f t="shared" si="9"/>
        <v>2.5200000000000001E-3</v>
      </c>
      <c r="P57" s="161">
        <v>0</v>
      </c>
      <c r="Q57" s="161">
        <f t="shared" si="10"/>
        <v>0</v>
      </c>
      <c r="R57" s="161"/>
      <c r="S57" s="161"/>
      <c r="T57" s="162">
        <v>0</v>
      </c>
      <c r="U57" s="161">
        <f t="shared" si="11"/>
        <v>0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163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47</v>
      </c>
      <c r="B58" s="158" t="s">
        <v>232</v>
      </c>
      <c r="C58" s="185" t="s">
        <v>242</v>
      </c>
      <c r="D58" s="160" t="s">
        <v>194</v>
      </c>
      <c r="E58" s="166">
        <v>2</v>
      </c>
      <c r="F58" s="168">
        <v>2298</v>
      </c>
      <c r="G58" s="168">
        <v>4596</v>
      </c>
      <c r="H58" s="168">
        <v>2298</v>
      </c>
      <c r="I58" s="168">
        <f t="shared" si="6"/>
        <v>4596</v>
      </c>
      <c r="J58" s="168">
        <v>0</v>
      </c>
      <c r="K58" s="168">
        <f t="shared" si="7"/>
        <v>0</v>
      </c>
      <c r="L58" s="168">
        <v>21</v>
      </c>
      <c r="M58" s="168">
        <f t="shared" si="8"/>
        <v>5561.16</v>
      </c>
      <c r="N58" s="161">
        <v>5.2999999999999998E-4</v>
      </c>
      <c r="O58" s="161">
        <f t="shared" si="9"/>
        <v>1.06E-3</v>
      </c>
      <c r="P58" s="161">
        <v>0</v>
      </c>
      <c r="Q58" s="161">
        <f t="shared" si="10"/>
        <v>0</v>
      </c>
      <c r="R58" s="161"/>
      <c r="S58" s="161"/>
      <c r="T58" s="162">
        <v>0</v>
      </c>
      <c r="U58" s="161">
        <f t="shared" si="11"/>
        <v>0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163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48</v>
      </c>
      <c r="B59" s="158" t="s">
        <v>232</v>
      </c>
      <c r="C59" s="185" t="s">
        <v>611</v>
      </c>
      <c r="D59" s="160" t="s">
        <v>194</v>
      </c>
      <c r="E59" s="166">
        <v>3</v>
      </c>
      <c r="F59" s="168">
        <v>1820</v>
      </c>
      <c r="G59" s="168">
        <v>5460</v>
      </c>
      <c r="H59" s="168">
        <v>1820</v>
      </c>
      <c r="I59" s="168">
        <f t="shared" si="6"/>
        <v>5460</v>
      </c>
      <c r="J59" s="168">
        <v>0</v>
      </c>
      <c r="K59" s="168">
        <f t="shared" si="7"/>
        <v>0</v>
      </c>
      <c r="L59" s="168">
        <v>21</v>
      </c>
      <c r="M59" s="168">
        <f t="shared" si="8"/>
        <v>6606.5999999999995</v>
      </c>
      <c r="N59" s="161">
        <v>1.2200000000000001E-2</v>
      </c>
      <c r="O59" s="161">
        <f t="shared" si="9"/>
        <v>3.6600000000000001E-2</v>
      </c>
      <c r="P59" s="161">
        <v>0</v>
      </c>
      <c r="Q59" s="161">
        <f t="shared" si="10"/>
        <v>0</v>
      </c>
      <c r="R59" s="161"/>
      <c r="S59" s="161"/>
      <c r="T59" s="162">
        <v>0</v>
      </c>
      <c r="U59" s="161">
        <f t="shared" si="11"/>
        <v>0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163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49</v>
      </c>
      <c r="B60" s="158" t="s">
        <v>232</v>
      </c>
      <c r="C60" s="185" t="s">
        <v>612</v>
      </c>
      <c r="D60" s="160" t="s">
        <v>194</v>
      </c>
      <c r="E60" s="166">
        <v>2</v>
      </c>
      <c r="F60" s="168">
        <v>2114</v>
      </c>
      <c r="G60" s="168">
        <v>4228</v>
      </c>
      <c r="H60" s="168">
        <v>2114</v>
      </c>
      <c r="I60" s="168">
        <f t="shared" si="6"/>
        <v>4228</v>
      </c>
      <c r="J60" s="168">
        <v>0</v>
      </c>
      <c r="K60" s="168">
        <f t="shared" si="7"/>
        <v>0</v>
      </c>
      <c r="L60" s="168">
        <v>21</v>
      </c>
      <c r="M60" s="168">
        <f t="shared" si="8"/>
        <v>5115.88</v>
      </c>
      <c r="N60" s="161">
        <v>8.0000000000000002E-3</v>
      </c>
      <c r="O60" s="161">
        <f t="shared" si="9"/>
        <v>1.6E-2</v>
      </c>
      <c r="P60" s="161">
        <v>0</v>
      </c>
      <c r="Q60" s="161">
        <f t="shared" si="10"/>
        <v>0</v>
      </c>
      <c r="R60" s="161"/>
      <c r="S60" s="161"/>
      <c r="T60" s="162">
        <v>0</v>
      </c>
      <c r="U60" s="161">
        <f t="shared" si="11"/>
        <v>0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163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50</v>
      </c>
      <c r="B61" s="158" t="s">
        <v>232</v>
      </c>
      <c r="C61" s="185" t="s">
        <v>613</v>
      </c>
      <c r="D61" s="160" t="s">
        <v>194</v>
      </c>
      <c r="E61" s="166">
        <v>3</v>
      </c>
      <c r="F61" s="168">
        <v>1369</v>
      </c>
      <c r="G61" s="168">
        <v>4107</v>
      </c>
      <c r="H61" s="168">
        <v>1369</v>
      </c>
      <c r="I61" s="168">
        <f t="shared" si="6"/>
        <v>4107</v>
      </c>
      <c r="J61" s="168">
        <v>0</v>
      </c>
      <c r="K61" s="168">
        <f t="shared" si="7"/>
        <v>0</v>
      </c>
      <c r="L61" s="168">
        <v>21</v>
      </c>
      <c r="M61" s="168">
        <f t="shared" si="8"/>
        <v>4969.47</v>
      </c>
      <c r="N61" s="161">
        <v>1.2200000000000001E-2</v>
      </c>
      <c r="O61" s="161">
        <f t="shared" si="9"/>
        <v>3.6600000000000001E-2</v>
      </c>
      <c r="P61" s="161">
        <v>0</v>
      </c>
      <c r="Q61" s="161">
        <f t="shared" si="10"/>
        <v>0</v>
      </c>
      <c r="R61" s="161"/>
      <c r="S61" s="161"/>
      <c r="T61" s="162">
        <v>0</v>
      </c>
      <c r="U61" s="161">
        <f t="shared" si="11"/>
        <v>0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163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>
        <v>51</v>
      </c>
      <c r="B62" s="158" t="s">
        <v>232</v>
      </c>
      <c r="C62" s="185" t="s">
        <v>614</v>
      </c>
      <c r="D62" s="160" t="s">
        <v>194</v>
      </c>
      <c r="E62" s="166">
        <v>3</v>
      </c>
      <c r="F62" s="168">
        <v>1145</v>
      </c>
      <c r="G62" s="168">
        <v>3435</v>
      </c>
      <c r="H62" s="168">
        <v>1145</v>
      </c>
      <c r="I62" s="168">
        <f t="shared" si="6"/>
        <v>3435</v>
      </c>
      <c r="J62" s="168">
        <v>0</v>
      </c>
      <c r="K62" s="168">
        <f t="shared" si="7"/>
        <v>0</v>
      </c>
      <c r="L62" s="168">
        <v>21</v>
      </c>
      <c r="M62" s="168">
        <f t="shared" si="8"/>
        <v>4156.3499999999995</v>
      </c>
      <c r="N62" s="161">
        <v>9.7999999999999997E-3</v>
      </c>
      <c r="O62" s="161">
        <f t="shared" si="9"/>
        <v>2.9399999999999999E-2</v>
      </c>
      <c r="P62" s="161">
        <v>0</v>
      </c>
      <c r="Q62" s="161">
        <f t="shared" si="10"/>
        <v>0</v>
      </c>
      <c r="R62" s="161"/>
      <c r="S62" s="161"/>
      <c r="T62" s="162">
        <v>0</v>
      </c>
      <c r="U62" s="161">
        <f t="shared" si="11"/>
        <v>0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163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2">
        <v>52</v>
      </c>
      <c r="B63" s="158" t="s">
        <v>232</v>
      </c>
      <c r="C63" s="185" t="s">
        <v>615</v>
      </c>
      <c r="D63" s="160" t="s">
        <v>194</v>
      </c>
      <c r="E63" s="166">
        <v>4</v>
      </c>
      <c r="F63" s="168">
        <v>4979</v>
      </c>
      <c r="G63" s="168">
        <v>19916</v>
      </c>
      <c r="H63" s="168">
        <v>4979</v>
      </c>
      <c r="I63" s="168">
        <f t="shared" si="6"/>
        <v>19916</v>
      </c>
      <c r="J63" s="168">
        <v>0</v>
      </c>
      <c r="K63" s="168">
        <f t="shared" si="7"/>
        <v>0</v>
      </c>
      <c r="L63" s="168">
        <v>21</v>
      </c>
      <c r="M63" s="168">
        <f t="shared" si="8"/>
        <v>24098.36</v>
      </c>
      <c r="N63" s="161">
        <v>1.7999999999999999E-2</v>
      </c>
      <c r="O63" s="161">
        <f t="shared" si="9"/>
        <v>7.1999999999999995E-2</v>
      </c>
      <c r="P63" s="161">
        <v>0</v>
      </c>
      <c r="Q63" s="161">
        <f t="shared" si="10"/>
        <v>0</v>
      </c>
      <c r="R63" s="161"/>
      <c r="S63" s="161"/>
      <c r="T63" s="162">
        <v>0</v>
      </c>
      <c r="U63" s="161">
        <f t="shared" si="11"/>
        <v>0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163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2">
        <v>53</v>
      </c>
      <c r="B64" s="158" t="s">
        <v>232</v>
      </c>
      <c r="C64" s="185" t="s">
        <v>263</v>
      </c>
      <c r="D64" s="160" t="s">
        <v>194</v>
      </c>
      <c r="E64" s="166">
        <v>3</v>
      </c>
      <c r="F64" s="168">
        <v>1411</v>
      </c>
      <c r="G64" s="168">
        <v>4233</v>
      </c>
      <c r="H64" s="168">
        <v>1411</v>
      </c>
      <c r="I64" s="168">
        <f t="shared" si="6"/>
        <v>4233</v>
      </c>
      <c r="J64" s="168">
        <v>0</v>
      </c>
      <c r="K64" s="168">
        <f t="shared" si="7"/>
        <v>0</v>
      </c>
      <c r="L64" s="168">
        <v>21</v>
      </c>
      <c r="M64" s="168">
        <f t="shared" si="8"/>
        <v>5121.93</v>
      </c>
      <c r="N64" s="161">
        <v>6.0000000000000001E-3</v>
      </c>
      <c r="O64" s="161">
        <f t="shared" si="9"/>
        <v>1.7999999999999999E-2</v>
      </c>
      <c r="P64" s="161">
        <v>0</v>
      </c>
      <c r="Q64" s="161">
        <f t="shared" si="10"/>
        <v>0</v>
      </c>
      <c r="R64" s="161"/>
      <c r="S64" s="161"/>
      <c r="T64" s="162">
        <v>0</v>
      </c>
      <c r="U64" s="161">
        <f t="shared" si="11"/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163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54</v>
      </c>
      <c r="B65" s="158" t="s">
        <v>232</v>
      </c>
      <c r="C65" s="185" t="s">
        <v>616</v>
      </c>
      <c r="D65" s="160" t="s">
        <v>194</v>
      </c>
      <c r="E65" s="166">
        <v>1</v>
      </c>
      <c r="F65" s="168">
        <v>1411</v>
      </c>
      <c r="G65" s="168">
        <v>1411</v>
      </c>
      <c r="H65" s="168">
        <v>1411</v>
      </c>
      <c r="I65" s="168">
        <f t="shared" si="6"/>
        <v>1411</v>
      </c>
      <c r="J65" s="168">
        <v>0</v>
      </c>
      <c r="K65" s="168">
        <f t="shared" si="7"/>
        <v>0</v>
      </c>
      <c r="L65" s="168">
        <v>21</v>
      </c>
      <c r="M65" s="168">
        <f t="shared" si="8"/>
        <v>1707.31</v>
      </c>
      <c r="N65" s="161">
        <v>6.0000000000000001E-3</v>
      </c>
      <c r="O65" s="161">
        <f t="shared" si="9"/>
        <v>6.0000000000000001E-3</v>
      </c>
      <c r="P65" s="161">
        <v>0</v>
      </c>
      <c r="Q65" s="161">
        <f t="shared" si="10"/>
        <v>0</v>
      </c>
      <c r="R65" s="161"/>
      <c r="S65" s="161"/>
      <c r="T65" s="162">
        <v>0</v>
      </c>
      <c r="U65" s="161">
        <f t="shared" si="11"/>
        <v>0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163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 x14ac:dyDescent="0.2">
      <c r="A66" s="152">
        <v>55</v>
      </c>
      <c r="B66" s="158" t="s">
        <v>232</v>
      </c>
      <c r="C66" s="185" t="s">
        <v>265</v>
      </c>
      <c r="D66" s="160" t="s">
        <v>194</v>
      </c>
      <c r="E66" s="166">
        <v>4</v>
      </c>
      <c r="F66" s="168">
        <v>848</v>
      </c>
      <c r="G66" s="168">
        <v>3392</v>
      </c>
      <c r="H66" s="168">
        <v>848</v>
      </c>
      <c r="I66" s="168">
        <f t="shared" si="6"/>
        <v>3392</v>
      </c>
      <c r="J66" s="168">
        <v>0</v>
      </c>
      <c r="K66" s="168">
        <f t="shared" si="7"/>
        <v>0</v>
      </c>
      <c r="L66" s="168">
        <v>21</v>
      </c>
      <c r="M66" s="168">
        <f t="shared" si="8"/>
        <v>4104.32</v>
      </c>
      <c r="N66" s="161">
        <v>6.8999999999999999E-3</v>
      </c>
      <c r="O66" s="161">
        <f t="shared" si="9"/>
        <v>2.76E-2</v>
      </c>
      <c r="P66" s="161">
        <v>0</v>
      </c>
      <c r="Q66" s="161">
        <f t="shared" si="10"/>
        <v>0</v>
      </c>
      <c r="R66" s="161"/>
      <c r="S66" s="161"/>
      <c r="T66" s="162">
        <v>0</v>
      </c>
      <c r="U66" s="161">
        <f t="shared" si="11"/>
        <v>0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163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2">
        <v>56</v>
      </c>
      <c r="B67" s="158" t="s">
        <v>232</v>
      </c>
      <c r="C67" s="185" t="s">
        <v>267</v>
      </c>
      <c r="D67" s="160" t="s">
        <v>194</v>
      </c>
      <c r="E67" s="166">
        <v>2</v>
      </c>
      <c r="F67" s="168">
        <v>1542</v>
      </c>
      <c r="G67" s="168">
        <v>3084</v>
      </c>
      <c r="H67" s="168">
        <v>1542</v>
      </c>
      <c r="I67" s="168">
        <f t="shared" si="6"/>
        <v>3084</v>
      </c>
      <c r="J67" s="168">
        <v>0</v>
      </c>
      <c r="K67" s="168">
        <f t="shared" si="7"/>
        <v>0</v>
      </c>
      <c r="L67" s="168">
        <v>21</v>
      </c>
      <c r="M67" s="168">
        <f t="shared" si="8"/>
        <v>3731.64</v>
      </c>
      <c r="N67" s="161">
        <v>6.8999999999999999E-3</v>
      </c>
      <c r="O67" s="161">
        <f t="shared" si="9"/>
        <v>1.38E-2</v>
      </c>
      <c r="P67" s="161">
        <v>0</v>
      </c>
      <c r="Q67" s="161">
        <f t="shared" si="10"/>
        <v>0</v>
      </c>
      <c r="R67" s="161"/>
      <c r="S67" s="161"/>
      <c r="T67" s="162">
        <v>0</v>
      </c>
      <c r="U67" s="161">
        <f t="shared" si="11"/>
        <v>0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163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2">
        <v>57</v>
      </c>
      <c r="B68" s="158" t="s">
        <v>232</v>
      </c>
      <c r="C68" s="185" t="s">
        <v>617</v>
      </c>
      <c r="D68" s="160" t="s">
        <v>194</v>
      </c>
      <c r="E68" s="166">
        <v>2</v>
      </c>
      <c r="F68" s="168">
        <v>8460</v>
      </c>
      <c r="G68" s="168">
        <v>16920</v>
      </c>
      <c r="H68" s="168">
        <v>8460</v>
      </c>
      <c r="I68" s="168">
        <f t="shared" si="6"/>
        <v>16920</v>
      </c>
      <c r="J68" s="168">
        <v>0</v>
      </c>
      <c r="K68" s="168">
        <f t="shared" si="7"/>
        <v>0</v>
      </c>
      <c r="L68" s="168">
        <v>21</v>
      </c>
      <c r="M68" s="168">
        <f t="shared" si="8"/>
        <v>20473.2</v>
      </c>
      <c r="N68" s="161">
        <v>3.2500000000000001E-2</v>
      </c>
      <c r="O68" s="161">
        <f t="shared" si="9"/>
        <v>6.5000000000000002E-2</v>
      </c>
      <c r="P68" s="161">
        <v>0</v>
      </c>
      <c r="Q68" s="161">
        <f t="shared" si="10"/>
        <v>0</v>
      </c>
      <c r="R68" s="161"/>
      <c r="S68" s="161"/>
      <c r="T68" s="162">
        <v>0</v>
      </c>
      <c r="U68" s="161">
        <f t="shared" si="11"/>
        <v>0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163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58</v>
      </c>
      <c r="B69" s="158" t="s">
        <v>618</v>
      </c>
      <c r="C69" s="185" t="s">
        <v>619</v>
      </c>
      <c r="D69" s="160" t="s">
        <v>194</v>
      </c>
      <c r="E69" s="166">
        <v>1</v>
      </c>
      <c r="F69" s="168">
        <v>19287</v>
      </c>
      <c r="G69" s="168">
        <v>19287</v>
      </c>
      <c r="H69" s="168">
        <v>19287</v>
      </c>
      <c r="I69" s="168">
        <f t="shared" si="6"/>
        <v>19287</v>
      </c>
      <c r="J69" s="168">
        <v>0</v>
      </c>
      <c r="K69" s="168">
        <f t="shared" si="7"/>
        <v>0</v>
      </c>
      <c r="L69" s="168">
        <v>21</v>
      </c>
      <c r="M69" s="168">
        <f t="shared" si="8"/>
        <v>23337.27</v>
      </c>
      <c r="N69" s="161">
        <v>0.04</v>
      </c>
      <c r="O69" s="161">
        <f t="shared" si="9"/>
        <v>0.04</v>
      </c>
      <c r="P69" s="161">
        <v>0</v>
      </c>
      <c r="Q69" s="161">
        <f t="shared" si="10"/>
        <v>0</v>
      </c>
      <c r="R69" s="161"/>
      <c r="S69" s="161"/>
      <c r="T69" s="162">
        <v>0</v>
      </c>
      <c r="U69" s="161">
        <f t="shared" si="11"/>
        <v>0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163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x14ac:dyDescent="0.2">
      <c r="A70" s="153" t="s">
        <v>96</v>
      </c>
      <c r="B70" s="159" t="s">
        <v>59</v>
      </c>
      <c r="C70" s="186" t="s">
        <v>60</v>
      </c>
      <c r="D70" s="163"/>
      <c r="E70" s="167"/>
      <c r="F70" s="169"/>
      <c r="G70" s="169">
        <f>SUMIF(AE71:AE72,"&lt;&gt;NOR",G71:G72)</f>
        <v>66703</v>
      </c>
      <c r="H70" s="169"/>
      <c r="I70" s="169">
        <f>SUM(I71:I72)</f>
        <v>38885.65</v>
      </c>
      <c r="J70" s="169"/>
      <c r="K70" s="169">
        <f>SUM(K71:K72)</f>
        <v>27817.35</v>
      </c>
      <c r="L70" s="169"/>
      <c r="M70" s="169">
        <f>SUM(M71:M72)</f>
        <v>80710.63</v>
      </c>
      <c r="N70" s="164"/>
      <c r="O70" s="164">
        <f>SUM(O71:O72)</f>
        <v>1.4659999999999999E-2</v>
      </c>
      <c r="P70" s="164"/>
      <c r="Q70" s="164">
        <f>SUM(Q71:Q72)</f>
        <v>0</v>
      </c>
      <c r="R70" s="164"/>
      <c r="S70" s="164"/>
      <c r="T70" s="165"/>
      <c r="U70" s="164">
        <f>SUM(U71:U72)</f>
        <v>58.64</v>
      </c>
      <c r="AE70" t="s">
        <v>97</v>
      </c>
    </row>
    <row r="71" spans="1:60" outlineLevel="1" x14ac:dyDescent="0.2">
      <c r="A71" s="152">
        <v>59</v>
      </c>
      <c r="B71" s="158" t="s">
        <v>270</v>
      </c>
      <c r="C71" s="185" t="s">
        <v>271</v>
      </c>
      <c r="D71" s="160" t="s">
        <v>122</v>
      </c>
      <c r="E71" s="166">
        <v>733</v>
      </c>
      <c r="F71" s="168">
        <v>72.8</v>
      </c>
      <c r="G71" s="168">
        <v>53362.400000000001</v>
      </c>
      <c r="H71" s="168">
        <v>46.55</v>
      </c>
      <c r="I71" s="168">
        <f>ROUND(E71*H71,2)</f>
        <v>34121.15</v>
      </c>
      <c r="J71" s="168">
        <v>26.25</v>
      </c>
      <c r="K71" s="168">
        <f>ROUND(E71*J71,2)</f>
        <v>19241.25</v>
      </c>
      <c r="L71" s="168">
        <v>21</v>
      </c>
      <c r="M71" s="168">
        <f>G71*(1+L71/100)</f>
        <v>64568.504000000001</v>
      </c>
      <c r="N71" s="161">
        <v>0</v>
      </c>
      <c r="O71" s="161">
        <f>ROUND(E71*N71,5)</f>
        <v>0</v>
      </c>
      <c r="P71" s="161">
        <v>0</v>
      </c>
      <c r="Q71" s="161">
        <f>ROUND(E71*P71,5)</f>
        <v>0</v>
      </c>
      <c r="R71" s="161"/>
      <c r="S71" s="161"/>
      <c r="T71" s="162">
        <v>3.6999999999999998E-2</v>
      </c>
      <c r="U71" s="161">
        <f>ROUND(E71*T71,2)</f>
        <v>27.12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105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60</v>
      </c>
      <c r="B72" s="158" t="s">
        <v>272</v>
      </c>
      <c r="C72" s="185" t="s">
        <v>273</v>
      </c>
      <c r="D72" s="160" t="s">
        <v>122</v>
      </c>
      <c r="E72" s="166">
        <v>733</v>
      </c>
      <c r="F72" s="168">
        <v>18.2</v>
      </c>
      <c r="G72" s="168">
        <v>13340.6</v>
      </c>
      <c r="H72" s="168">
        <v>6.5</v>
      </c>
      <c r="I72" s="168">
        <f>ROUND(E72*H72,2)</f>
        <v>4764.5</v>
      </c>
      <c r="J72" s="168">
        <v>11.7</v>
      </c>
      <c r="K72" s="168">
        <f>ROUND(E72*J72,2)</f>
        <v>8576.1</v>
      </c>
      <c r="L72" s="168">
        <v>21</v>
      </c>
      <c r="M72" s="168">
        <f>G72*(1+L72/100)</f>
        <v>16142.126</v>
      </c>
      <c r="N72" s="161">
        <v>2.0000000000000002E-5</v>
      </c>
      <c r="O72" s="161">
        <f>ROUND(E72*N72,5)</f>
        <v>1.4659999999999999E-2</v>
      </c>
      <c r="P72" s="161">
        <v>0</v>
      </c>
      <c r="Q72" s="161">
        <f>ROUND(E72*P72,5)</f>
        <v>0</v>
      </c>
      <c r="R72" s="161"/>
      <c r="S72" s="161"/>
      <c r="T72" s="162">
        <v>4.2999999999999997E-2</v>
      </c>
      <c r="U72" s="161">
        <f>ROUND(E72*T72,2)</f>
        <v>31.52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105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x14ac:dyDescent="0.2">
      <c r="A73" s="153" t="s">
        <v>96</v>
      </c>
      <c r="B73" s="159" t="s">
        <v>61</v>
      </c>
      <c r="C73" s="186" t="s">
        <v>62</v>
      </c>
      <c r="D73" s="163"/>
      <c r="E73" s="167"/>
      <c r="F73" s="169"/>
      <c r="G73" s="169">
        <f>SUMIF(AE74:AE77,"&lt;&gt;NOR",G74:G77)</f>
        <v>375856.95999999996</v>
      </c>
      <c r="H73" s="169"/>
      <c r="I73" s="169">
        <f>SUM(I74:I77)</f>
        <v>0</v>
      </c>
      <c r="J73" s="169"/>
      <c r="K73" s="169">
        <f>SUM(K74:K77)</f>
        <v>375856.95999999996</v>
      </c>
      <c r="L73" s="169"/>
      <c r="M73" s="169">
        <f>SUM(M74:M77)</f>
        <v>454786.9216</v>
      </c>
      <c r="N73" s="164"/>
      <c r="O73" s="164">
        <f>SUM(O74:O77)</f>
        <v>0</v>
      </c>
      <c r="P73" s="164"/>
      <c r="Q73" s="164">
        <f>SUM(Q74:Q77)</f>
        <v>0</v>
      </c>
      <c r="R73" s="164"/>
      <c r="S73" s="164"/>
      <c r="T73" s="165"/>
      <c r="U73" s="164">
        <f>SUM(U74:U77)</f>
        <v>54.88</v>
      </c>
      <c r="AE73" t="s">
        <v>97</v>
      </c>
    </row>
    <row r="74" spans="1:60" outlineLevel="1" x14ac:dyDescent="0.2">
      <c r="A74" s="152">
        <v>61</v>
      </c>
      <c r="B74" s="158" t="s">
        <v>274</v>
      </c>
      <c r="C74" s="185" t="s">
        <v>275</v>
      </c>
      <c r="D74" s="160" t="s">
        <v>162</v>
      </c>
      <c r="E74" s="166">
        <v>188.59800000000001</v>
      </c>
      <c r="F74" s="168">
        <v>360.5</v>
      </c>
      <c r="G74" s="168">
        <v>67989.58</v>
      </c>
      <c r="H74" s="168">
        <v>0</v>
      </c>
      <c r="I74" s="168">
        <f>ROUND(E74*H74,2)</f>
        <v>0</v>
      </c>
      <c r="J74" s="168">
        <v>360.5</v>
      </c>
      <c r="K74" s="168">
        <f>ROUND(E74*J74,2)</f>
        <v>67989.58</v>
      </c>
      <c r="L74" s="168">
        <v>21</v>
      </c>
      <c r="M74" s="168">
        <f>G74*(1+L74/100)</f>
        <v>82267.391799999998</v>
      </c>
      <c r="N74" s="161">
        <v>0</v>
      </c>
      <c r="O74" s="161">
        <f>ROUND(E74*N74,5)</f>
        <v>0</v>
      </c>
      <c r="P74" s="161">
        <v>0</v>
      </c>
      <c r="Q74" s="161">
        <f>ROUND(E74*P74,5)</f>
        <v>0</v>
      </c>
      <c r="R74" s="161"/>
      <c r="S74" s="161"/>
      <c r="T74" s="162">
        <v>0.29099999999999998</v>
      </c>
      <c r="U74" s="161">
        <f>ROUND(E74*T74,2)</f>
        <v>54.88</v>
      </c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105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2">
        <v>62</v>
      </c>
      <c r="B75" s="158" t="s">
        <v>276</v>
      </c>
      <c r="C75" s="185" t="s">
        <v>277</v>
      </c>
      <c r="D75" s="160" t="s">
        <v>162</v>
      </c>
      <c r="E75" s="166">
        <v>565.79399999999998</v>
      </c>
      <c r="F75" s="168">
        <v>10.8</v>
      </c>
      <c r="G75" s="168">
        <v>6110.58</v>
      </c>
      <c r="H75" s="168">
        <v>0</v>
      </c>
      <c r="I75" s="168">
        <f>ROUND(E75*H75,2)</f>
        <v>0</v>
      </c>
      <c r="J75" s="168">
        <v>10.8</v>
      </c>
      <c r="K75" s="168">
        <f>ROUND(E75*J75,2)</f>
        <v>6110.58</v>
      </c>
      <c r="L75" s="168">
        <v>21</v>
      </c>
      <c r="M75" s="168">
        <f>G75*(1+L75/100)</f>
        <v>7393.8017999999993</v>
      </c>
      <c r="N75" s="161">
        <v>0</v>
      </c>
      <c r="O75" s="161">
        <f>ROUND(E75*N75,5)</f>
        <v>0</v>
      </c>
      <c r="P75" s="161">
        <v>0</v>
      </c>
      <c r="Q75" s="161">
        <f>ROUND(E75*P75,5)</f>
        <v>0</v>
      </c>
      <c r="R75" s="161"/>
      <c r="S75" s="161"/>
      <c r="T75" s="162">
        <v>0</v>
      </c>
      <c r="U75" s="161">
        <f>ROUND(E75*T75,2)</f>
        <v>0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105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63</v>
      </c>
      <c r="B76" s="158" t="s">
        <v>278</v>
      </c>
      <c r="C76" s="185" t="s">
        <v>620</v>
      </c>
      <c r="D76" s="160" t="s">
        <v>162</v>
      </c>
      <c r="E76" s="166">
        <v>118.422</v>
      </c>
      <c r="F76" s="168">
        <v>1600</v>
      </c>
      <c r="G76" s="168">
        <v>189475.20000000001</v>
      </c>
      <c r="H76" s="168">
        <v>0</v>
      </c>
      <c r="I76" s="168">
        <f>ROUND(E76*H76,2)</f>
        <v>0</v>
      </c>
      <c r="J76" s="168">
        <v>1600</v>
      </c>
      <c r="K76" s="168">
        <f>ROUND(E76*J76,2)</f>
        <v>189475.20000000001</v>
      </c>
      <c r="L76" s="168">
        <v>21</v>
      </c>
      <c r="M76" s="168">
        <f>G76*(1+L76/100)</f>
        <v>229264.992</v>
      </c>
      <c r="N76" s="161">
        <v>0</v>
      </c>
      <c r="O76" s="161">
        <f>ROUND(E76*N76,5)</f>
        <v>0</v>
      </c>
      <c r="P76" s="161">
        <v>0</v>
      </c>
      <c r="Q76" s="161">
        <f>ROUND(E76*P76,5)</f>
        <v>0</v>
      </c>
      <c r="R76" s="161"/>
      <c r="S76" s="161"/>
      <c r="T76" s="162">
        <v>0</v>
      </c>
      <c r="U76" s="161">
        <f>ROUND(E76*T76,2)</f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105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2">
        <v>64</v>
      </c>
      <c r="B77" s="158" t="s">
        <v>280</v>
      </c>
      <c r="C77" s="185" t="s">
        <v>281</v>
      </c>
      <c r="D77" s="160" t="s">
        <v>162</v>
      </c>
      <c r="E77" s="166">
        <v>70.176000000000002</v>
      </c>
      <c r="F77" s="168">
        <v>1600</v>
      </c>
      <c r="G77" s="168">
        <v>112281.60000000001</v>
      </c>
      <c r="H77" s="168">
        <v>0</v>
      </c>
      <c r="I77" s="168">
        <f>ROUND(E77*H77,2)</f>
        <v>0</v>
      </c>
      <c r="J77" s="168">
        <v>1600</v>
      </c>
      <c r="K77" s="168">
        <f>ROUND(E77*J77,2)</f>
        <v>112281.60000000001</v>
      </c>
      <c r="L77" s="168">
        <v>21</v>
      </c>
      <c r="M77" s="168">
        <f>G77*(1+L77/100)</f>
        <v>135860.736</v>
      </c>
      <c r="N77" s="161">
        <v>0</v>
      </c>
      <c r="O77" s="161">
        <f>ROUND(E77*N77,5)</f>
        <v>0</v>
      </c>
      <c r="P77" s="161">
        <v>0</v>
      </c>
      <c r="Q77" s="161">
        <f>ROUND(E77*P77,5)</f>
        <v>0</v>
      </c>
      <c r="R77" s="161"/>
      <c r="S77" s="161"/>
      <c r="T77" s="162">
        <v>0</v>
      </c>
      <c r="U77" s="161">
        <f>ROUND(E77*T77,2)</f>
        <v>0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105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x14ac:dyDescent="0.2">
      <c r="A78" s="153" t="s">
        <v>96</v>
      </c>
      <c r="B78" s="159" t="s">
        <v>63</v>
      </c>
      <c r="C78" s="186" t="s">
        <v>64</v>
      </c>
      <c r="D78" s="163"/>
      <c r="E78" s="167"/>
      <c r="F78" s="169"/>
      <c r="G78" s="169">
        <f>SUMIF(AE79:AE79,"&lt;&gt;NOR",G79:G79)</f>
        <v>52320</v>
      </c>
      <c r="H78" s="169"/>
      <c r="I78" s="169">
        <f>SUM(I79:I79)</f>
        <v>0</v>
      </c>
      <c r="J78" s="169"/>
      <c r="K78" s="169">
        <f>SUM(K79:K79)</f>
        <v>52320</v>
      </c>
      <c r="L78" s="169"/>
      <c r="M78" s="169">
        <f>SUM(M79:M79)</f>
        <v>63307.199999999997</v>
      </c>
      <c r="N78" s="164"/>
      <c r="O78" s="164">
        <f>SUM(O79:O79)</f>
        <v>0</v>
      </c>
      <c r="P78" s="164"/>
      <c r="Q78" s="164">
        <f>SUM(Q79:Q79)</f>
        <v>0</v>
      </c>
      <c r="R78" s="164"/>
      <c r="S78" s="164"/>
      <c r="T78" s="165"/>
      <c r="U78" s="164">
        <f>SUM(U79:U79)</f>
        <v>101.52</v>
      </c>
      <c r="AE78" t="s">
        <v>97</v>
      </c>
    </row>
    <row r="79" spans="1:60" outlineLevel="1" x14ac:dyDescent="0.2">
      <c r="A79" s="152">
        <v>65</v>
      </c>
      <c r="B79" s="158" t="s">
        <v>282</v>
      </c>
      <c r="C79" s="185" t="s">
        <v>283</v>
      </c>
      <c r="D79" s="160" t="s">
        <v>162</v>
      </c>
      <c r="E79" s="166">
        <v>480</v>
      </c>
      <c r="F79" s="168">
        <v>109</v>
      </c>
      <c r="G79" s="168">
        <v>52320</v>
      </c>
      <c r="H79" s="168">
        <v>0</v>
      </c>
      <c r="I79" s="168">
        <f>ROUND(E79*H79,2)</f>
        <v>0</v>
      </c>
      <c r="J79" s="168">
        <v>109</v>
      </c>
      <c r="K79" s="168">
        <f>ROUND(E79*J79,2)</f>
        <v>52320</v>
      </c>
      <c r="L79" s="168">
        <v>21</v>
      </c>
      <c r="M79" s="168">
        <f>G79*(1+L79/100)</f>
        <v>63307.199999999997</v>
      </c>
      <c r="N79" s="161">
        <v>0</v>
      </c>
      <c r="O79" s="161">
        <f>ROUND(E79*N79,5)</f>
        <v>0</v>
      </c>
      <c r="P79" s="161">
        <v>0</v>
      </c>
      <c r="Q79" s="161">
        <f>ROUND(E79*P79,5)</f>
        <v>0</v>
      </c>
      <c r="R79" s="161"/>
      <c r="S79" s="161"/>
      <c r="T79" s="162">
        <v>0.21149999999999999</v>
      </c>
      <c r="U79" s="161">
        <f>ROUND(E79*T79,2)</f>
        <v>101.52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105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x14ac:dyDescent="0.2">
      <c r="A80" s="153" t="s">
        <v>96</v>
      </c>
      <c r="B80" s="159" t="s">
        <v>65</v>
      </c>
      <c r="C80" s="186" t="s">
        <v>66</v>
      </c>
      <c r="D80" s="163"/>
      <c r="E80" s="167"/>
      <c r="F80" s="169"/>
      <c r="G80" s="169">
        <f>SUMIF(AE81:AE81,"&lt;&gt;NOR",G81:G81)</f>
        <v>6808.5</v>
      </c>
      <c r="H80" s="169"/>
      <c r="I80" s="169">
        <f>SUM(I81:I81)</f>
        <v>0</v>
      </c>
      <c r="J80" s="169"/>
      <c r="K80" s="169">
        <f>SUM(K81:K81)</f>
        <v>6808.5</v>
      </c>
      <c r="L80" s="169"/>
      <c r="M80" s="169">
        <f>SUM(M81:M81)</f>
        <v>8238.2849999999999</v>
      </c>
      <c r="N80" s="164"/>
      <c r="O80" s="164">
        <f>SUM(O81:O81)</f>
        <v>0</v>
      </c>
      <c r="P80" s="164"/>
      <c r="Q80" s="164">
        <f>SUM(Q81:Q81)</f>
        <v>0</v>
      </c>
      <c r="R80" s="164"/>
      <c r="S80" s="164"/>
      <c r="T80" s="165"/>
      <c r="U80" s="164">
        <f>SUM(U81:U81)</f>
        <v>20.62</v>
      </c>
      <c r="AE80" t="s">
        <v>97</v>
      </c>
    </row>
    <row r="81" spans="1:60" ht="22.5" outlineLevel="1" x14ac:dyDescent="0.2">
      <c r="A81" s="152">
        <v>66</v>
      </c>
      <c r="B81" s="158" t="s">
        <v>284</v>
      </c>
      <c r="C81" s="185" t="s">
        <v>285</v>
      </c>
      <c r="D81" s="160" t="s">
        <v>122</v>
      </c>
      <c r="E81" s="166">
        <v>445</v>
      </c>
      <c r="F81" s="168">
        <v>15.3</v>
      </c>
      <c r="G81" s="168">
        <v>6808.5</v>
      </c>
      <c r="H81" s="168">
        <v>0</v>
      </c>
      <c r="I81" s="168">
        <f>ROUND(E81*H81,2)</f>
        <v>0</v>
      </c>
      <c r="J81" s="168">
        <v>15.3</v>
      </c>
      <c r="K81" s="168">
        <f>ROUND(E81*J81,2)</f>
        <v>6808.5</v>
      </c>
      <c r="L81" s="168">
        <v>21</v>
      </c>
      <c r="M81" s="168">
        <f>G81*(1+L81/100)</f>
        <v>8238.2849999999999</v>
      </c>
      <c r="N81" s="161">
        <v>0</v>
      </c>
      <c r="O81" s="161">
        <f>ROUND(E81*N81,5)</f>
        <v>0</v>
      </c>
      <c r="P81" s="161">
        <v>0</v>
      </c>
      <c r="Q81" s="161">
        <f>ROUND(E81*P81,5)</f>
        <v>0</v>
      </c>
      <c r="R81" s="161"/>
      <c r="S81" s="161"/>
      <c r="T81" s="162">
        <v>4.6330000000000003E-2</v>
      </c>
      <c r="U81" s="161">
        <f>ROUND(E81*T81,2)</f>
        <v>20.62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105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x14ac:dyDescent="0.2">
      <c r="A82" s="153" t="s">
        <v>96</v>
      </c>
      <c r="B82" s="159" t="s">
        <v>67</v>
      </c>
      <c r="C82" s="186" t="s">
        <v>68</v>
      </c>
      <c r="D82" s="163"/>
      <c r="E82" s="167"/>
      <c r="F82" s="169"/>
      <c r="G82" s="169">
        <f>SUMIF(AE83:AE84,"&lt;&gt;NOR",G83:G84)</f>
        <v>32353.8</v>
      </c>
      <c r="H82" s="169"/>
      <c r="I82" s="169">
        <f>SUM(I83:I84)</f>
        <v>8581.41</v>
      </c>
      <c r="J82" s="169"/>
      <c r="K82" s="169">
        <f>SUM(K83:K84)</f>
        <v>23772.39</v>
      </c>
      <c r="L82" s="169"/>
      <c r="M82" s="169">
        <f>SUM(M83:M84)</f>
        <v>39148.097999999998</v>
      </c>
      <c r="N82" s="164"/>
      <c r="O82" s="164">
        <f>SUM(O83:O84)</f>
        <v>0.73224</v>
      </c>
      <c r="P82" s="164"/>
      <c r="Q82" s="164">
        <f>SUM(Q83:Q84)</f>
        <v>0</v>
      </c>
      <c r="R82" s="164"/>
      <c r="S82" s="164"/>
      <c r="T82" s="165"/>
      <c r="U82" s="164">
        <f>SUM(U83:U84)</f>
        <v>15.73</v>
      </c>
      <c r="AE82" t="s">
        <v>97</v>
      </c>
    </row>
    <row r="83" spans="1:60" outlineLevel="1" x14ac:dyDescent="0.2">
      <c r="A83" s="152">
        <v>67</v>
      </c>
      <c r="B83" s="158" t="s">
        <v>298</v>
      </c>
      <c r="C83" s="185" t="s">
        <v>299</v>
      </c>
      <c r="D83" s="160" t="s">
        <v>194</v>
      </c>
      <c r="E83" s="166">
        <v>4</v>
      </c>
      <c r="F83" s="168">
        <v>49.2</v>
      </c>
      <c r="G83" s="168">
        <v>196.8</v>
      </c>
      <c r="H83" s="168">
        <v>0</v>
      </c>
      <c r="I83" s="168">
        <f>ROUND(E83*H83,2)</f>
        <v>0</v>
      </c>
      <c r="J83" s="168">
        <v>49.2</v>
      </c>
      <c r="K83" s="168">
        <f>ROUND(E83*J83,2)</f>
        <v>196.8</v>
      </c>
      <c r="L83" s="168">
        <v>21</v>
      </c>
      <c r="M83" s="168">
        <f>G83*(1+L83/100)</f>
        <v>238.12800000000001</v>
      </c>
      <c r="N83" s="161">
        <v>0</v>
      </c>
      <c r="O83" s="161">
        <f>ROUND(E83*N83,5)</f>
        <v>0</v>
      </c>
      <c r="P83" s="161">
        <v>0</v>
      </c>
      <c r="Q83" s="161">
        <f>ROUND(E83*P83,5)</f>
        <v>0</v>
      </c>
      <c r="R83" s="161"/>
      <c r="S83" s="161"/>
      <c r="T83" s="162">
        <v>0.16</v>
      </c>
      <c r="U83" s="161">
        <f>ROUND(E83*T83,2)</f>
        <v>0.64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105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68</v>
      </c>
      <c r="B84" s="158" t="s">
        <v>292</v>
      </c>
      <c r="C84" s="185" t="s">
        <v>621</v>
      </c>
      <c r="D84" s="160" t="s">
        <v>122</v>
      </c>
      <c r="E84" s="166">
        <v>27</v>
      </c>
      <c r="F84" s="168">
        <v>1191</v>
      </c>
      <c r="G84" s="168">
        <v>32157</v>
      </c>
      <c r="H84" s="168">
        <v>317.83</v>
      </c>
      <c r="I84" s="168">
        <f>ROUND(E84*H84,2)</f>
        <v>8581.41</v>
      </c>
      <c r="J84" s="168">
        <v>873.17000000000007</v>
      </c>
      <c r="K84" s="168">
        <f>ROUND(E84*J84,2)</f>
        <v>23575.59</v>
      </c>
      <c r="L84" s="168">
        <v>21</v>
      </c>
      <c r="M84" s="168">
        <f>G84*(1+L84/100)</f>
        <v>38909.97</v>
      </c>
      <c r="N84" s="161">
        <v>2.7119999999999998E-2</v>
      </c>
      <c r="O84" s="161">
        <f>ROUND(E84*N84,5)</f>
        <v>0.73224</v>
      </c>
      <c r="P84" s="161">
        <v>0</v>
      </c>
      <c r="Q84" s="161">
        <f>ROUND(E84*P84,5)</f>
        <v>0</v>
      </c>
      <c r="R84" s="161"/>
      <c r="S84" s="161"/>
      <c r="T84" s="162">
        <v>0.55900000000000005</v>
      </c>
      <c r="U84" s="161">
        <f>ROUND(E84*T84,2)</f>
        <v>15.09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105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x14ac:dyDescent="0.2">
      <c r="A85" s="153" t="s">
        <v>96</v>
      </c>
      <c r="B85" s="159" t="s">
        <v>69</v>
      </c>
      <c r="C85" s="186" t="s">
        <v>26</v>
      </c>
      <c r="D85" s="163"/>
      <c r="E85" s="167"/>
      <c r="F85" s="169"/>
      <c r="G85" s="169">
        <f>SUMIF(AE86:AE91,"&lt;&gt;NOR",G86:G91)</f>
        <v>69400</v>
      </c>
      <c r="H85" s="169"/>
      <c r="I85" s="169">
        <f>SUM(I86:I91)</f>
        <v>0</v>
      </c>
      <c r="J85" s="169"/>
      <c r="K85" s="169">
        <f>SUM(K86:K91)</f>
        <v>69400</v>
      </c>
      <c r="L85" s="169"/>
      <c r="M85" s="169">
        <f>SUM(M86:M91)</f>
        <v>83974</v>
      </c>
      <c r="N85" s="164"/>
      <c r="O85" s="164">
        <f>SUM(O86:O91)</f>
        <v>0</v>
      </c>
      <c r="P85" s="164"/>
      <c r="Q85" s="164">
        <f>SUM(Q86:Q91)</f>
        <v>0</v>
      </c>
      <c r="R85" s="164"/>
      <c r="S85" s="164"/>
      <c r="T85" s="165"/>
      <c r="U85" s="164">
        <f>SUM(U86:U91)</f>
        <v>0</v>
      </c>
      <c r="AE85" t="s">
        <v>97</v>
      </c>
    </row>
    <row r="86" spans="1:60" outlineLevel="1" x14ac:dyDescent="0.2">
      <c r="A86" s="152">
        <v>69</v>
      </c>
      <c r="B86" s="158" t="s">
        <v>300</v>
      </c>
      <c r="C86" s="185" t="s">
        <v>301</v>
      </c>
      <c r="D86" s="160" t="s">
        <v>302</v>
      </c>
      <c r="E86" s="166">
        <v>1</v>
      </c>
      <c r="F86" s="168">
        <v>30000</v>
      </c>
      <c r="G86" s="168">
        <v>30000</v>
      </c>
      <c r="H86" s="168">
        <v>0</v>
      </c>
      <c r="I86" s="168">
        <f t="shared" ref="I86:I91" si="12">ROUND(E86*H86,2)</f>
        <v>0</v>
      </c>
      <c r="J86" s="168">
        <v>30000</v>
      </c>
      <c r="K86" s="168">
        <f t="shared" ref="K86:K91" si="13">ROUND(E86*J86,2)</f>
        <v>30000</v>
      </c>
      <c r="L86" s="168">
        <v>21</v>
      </c>
      <c r="M86" s="168">
        <f t="shared" ref="M86:M91" si="14">G86*(1+L86/100)</f>
        <v>36300</v>
      </c>
      <c r="N86" s="161">
        <v>0</v>
      </c>
      <c r="O86" s="161">
        <f t="shared" ref="O86:O91" si="15">ROUND(E86*N86,5)</f>
        <v>0</v>
      </c>
      <c r="P86" s="161">
        <v>0</v>
      </c>
      <c r="Q86" s="161">
        <f t="shared" ref="Q86:Q91" si="16">ROUND(E86*P86,5)</f>
        <v>0</v>
      </c>
      <c r="R86" s="161"/>
      <c r="S86" s="161"/>
      <c r="T86" s="162">
        <v>0</v>
      </c>
      <c r="U86" s="161">
        <f t="shared" ref="U86:U91" si="17">ROUND(E86*T86,2)</f>
        <v>0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105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2">
        <v>70</v>
      </c>
      <c r="B87" s="158" t="s">
        <v>303</v>
      </c>
      <c r="C87" s="185" t="s">
        <v>304</v>
      </c>
      <c r="D87" s="160" t="s">
        <v>302</v>
      </c>
      <c r="E87" s="166">
        <v>1</v>
      </c>
      <c r="F87" s="168">
        <v>5000</v>
      </c>
      <c r="G87" s="168">
        <v>5000</v>
      </c>
      <c r="H87" s="168">
        <v>0</v>
      </c>
      <c r="I87" s="168">
        <f t="shared" si="12"/>
        <v>0</v>
      </c>
      <c r="J87" s="168">
        <v>5000</v>
      </c>
      <c r="K87" s="168">
        <f t="shared" si="13"/>
        <v>5000</v>
      </c>
      <c r="L87" s="168">
        <v>21</v>
      </c>
      <c r="M87" s="168">
        <f t="shared" si="14"/>
        <v>6050</v>
      </c>
      <c r="N87" s="161">
        <v>0</v>
      </c>
      <c r="O87" s="161">
        <f t="shared" si="15"/>
        <v>0</v>
      </c>
      <c r="P87" s="161">
        <v>0</v>
      </c>
      <c r="Q87" s="161">
        <f t="shared" si="16"/>
        <v>0</v>
      </c>
      <c r="R87" s="161"/>
      <c r="S87" s="161"/>
      <c r="T87" s="162">
        <v>0</v>
      </c>
      <c r="U87" s="161">
        <f t="shared" si="17"/>
        <v>0</v>
      </c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105</v>
      </c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2">
        <v>71</v>
      </c>
      <c r="B88" s="158" t="s">
        <v>305</v>
      </c>
      <c r="C88" s="185" t="s">
        <v>306</v>
      </c>
      <c r="D88" s="160" t="s">
        <v>302</v>
      </c>
      <c r="E88" s="166">
        <v>1</v>
      </c>
      <c r="F88" s="168">
        <v>5000</v>
      </c>
      <c r="G88" s="168">
        <v>5000</v>
      </c>
      <c r="H88" s="168">
        <v>0</v>
      </c>
      <c r="I88" s="168">
        <f t="shared" si="12"/>
        <v>0</v>
      </c>
      <c r="J88" s="168">
        <v>5000</v>
      </c>
      <c r="K88" s="168">
        <f t="shared" si="13"/>
        <v>5000</v>
      </c>
      <c r="L88" s="168">
        <v>21</v>
      </c>
      <c r="M88" s="168">
        <f t="shared" si="14"/>
        <v>6050</v>
      </c>
      <c r="N88" s="161">
        <v>0</v>
      </c>
      <c r="O88" s="161">
        <f t="shared" si="15"/>
        <v>0</v>
      </c>
      <c r="P88" s="161">
        <v>0</v>
      </c>
      <c r="Q88" s="161">
        <f t="shared" si="16"/>
        <v>0</v>
      </c>
      <c r="R88" s="161"/>
      <c r="S88" s="161"/>
      <c r="T88" s="162">
        <v>0</v>
      </c>
      <c r="U88" s="161">
        <f t="shared" si="17"/>
        <v>0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105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2">
        <v>72</v>
      </c>
      <c r="B89" s="158" t="s">
        <v>309</v>
      </c>
      <c r="C89" s="185" t="s">
        <v>310</v>
      </c>
      <c r="D89" s="160" t="s">
        <v>302</v>
      </c>
      <c r="E89" s="166">
        <v>1</v>
      </c>
      <c r="F89" s="168">
        <v>8900</v>
      </c>
      <c r="G89" s="168">
        <v>8900</v>
      </c>
      <c r="H89" s="168">
        <v>0</v>
      </c>
      <c r="I89" s="168">
        <f t="shared" si="12"/>
        <v>0</v>
      </c>
      <c r="J89" s="168">
        <v>8900</v>
      </c>
      <c r="K89" s="168">
        <f t="shared" si="13"/>
        <v>8900</v>
      </c>
      <c r="L89" s="168">
        <v>21</v>
      </c>
      <c r="M89" s="168">
        <f t="shared" si="14"/>
        <v>10769</v>
      </c>
      <c r="N89" s="161">
        <v>0</v>
      </c>
      <c r="O89" s="161">
        <f t="shared" si="15"/>
        <v>0</v>
      </c>
      <c r="P89" s="161">
        <v>0</v>
      </c>
      <c r="Q89" s="161">
        <f t="shared" si="16"/>
        <v>0</v>
      </c>
      <c r="R89" s="161"/>
      <c r="S89" s="161"/>
      <c r="T89" s="162">
        <v>0</v>
      </c>
      <c r="U89" s="161">
        <f t="shared" si="17"/>
        <v>0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105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2">
        <v>73</v>
      </c>
      <c r="B90" s="158" t="s">
        <v>311</v>
      </c>
      <c r="C90" s="185" t="s">
        <v>312</v>
      </c>
      <c r="D90" s="160" t="s">
        <v>302</v>
      </c>
      <c r="E90" s="166">
        <v>1</v>
      </c>
      <c r="F90" s="168">
        <v>5000</v>
      </c>
      <c r="G90" s="168">
        <v>5000</v>
      </c>
      <c r="H90" s="168">
        <v>0</v>
      </c>
      <c r="I90" s="168">
        <f t="shared" si="12"/>
        <v>0</v>
      </c>
      <c r="J90" s="168">
        <v>5000</v>
      </c>
      <c r="K90" s="168">
        <f t="shared" si="13"/>
        <v>5000</v>
      </c>
      <c r="L90" s="168">
        <v>21</v>
      </c>
      <c r="M90" s="168">
        <f t="shared" si="14"/>
        <v>6050</v>
      </c>
      <c r="N90" s="161">
        <v>0</v>
      </c>
      <c r="O90" s="161">
        <f t="shared" si="15"/>
        <v>0</v>
      </c>
      <c r="P90" s="161">
        <v>0</v>
      </c>
      <c r="Q90" s="161">
        <f t="shared" si="16"/>
        <v>0</v>
      </c>
      <c r="R90" s="161"/>
      <c r="S90" s="161"/>
      <c r="T90" s="162">
        <v>0</v>
      </c>
      <c r="U90" s="161">
        <f t="shared" si="17"/>
        <v>0</v>
      </c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105</v>
      </c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 x14ac:dyDescent="0.2">
      <c r="A91" s="178">
        <v>74</v>
      </c>
      <c r="B91" s="179" t="s">
        <v>314</v>
      </c>
      <c r="C91" s="187" t="s">
        <v>315</v>
      </c>
      <c r="D91" s="180" t="s">
        <v>302</v>
      </c>
      <c r="E91" s="181">
        <v>1</v>
      </c>
      <c r="F91" s="182">
        <v>15500</v>
      </c>
      <c r="G91" s="182">
        <v>15500</v>
      </c>
      <c r="H91" s="182">
        <v>0</v>
      </c>
      <c r="I91" s="182">
        <f t="shared" si="12"/>
        <v>0</v>
      </c>
      <c r="J91" s="182">
        <v>15500</v>
      </c>
      <c r="K91" s="182">
        <f t="shared" si="13"/>
        <v>15500</v>
      </c>
      <c r="L91" s="182">
        <v>21</v>
      </c>
      <c r="M91" s="182">
        <f t="shared" si="14"/>
        <v>18755</v>
      </c>
      <c r="N91" s="183">
        <v>0</v>
      </c>
      <c r="O91" s="183">
        <f t="shared" si="15"/>
        <v>0</v>
      </c>
      <c r="P91" s="183">
        <v>0</v>
      </c>
      <c r="Q91" s="183">
        <f t="shared" si="16"/>
        <v>0</v>
      </c>
      <c r="R91" s="183"/>
      <c r="S91" s="183"/>
      <c r="T91" s="184">
        <v>0</v>
      </c>
      <c r="U91" s="183">
        <f t="shared" si="17"/>
        <v>0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105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x14ac:dyDescent="0.2">
      <c r="A92" s="6"/>
      <c r="B92" s="7" t="s">
        <v>316</v>
      </c>
      <c r="C92" s="188" t="s">
        <v>316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AC92">
        <v>15</v>
      </c>
      <c r="AD92">
        <v>21</v>
      </c>
    </row>
    <row r="93" spans="1:60" x14ac:dyDescent="0.2">
      <c r="C93" s="189"/>
      <c r="AE93" t="s">
        <v>317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48</vt:i4>
      </vt:variant>
    </vt:vector>
  </HeadingPairs>
  <TitlesOfParts>
    <vt:vector size="55" baseType="lpstr">
      <vt:lpstr>Pokyny pro vyplnění</vt:lpstr>
      <vt:lpstr>Stavba</vt:lpstr>
      <vt:lpstr>VzorPolozky</vt:lpstr>
      <vt:lpstr>SO 01</vt:lpstr>
      <vt:lpstr>SO 02 </vt:lpstr>
      <vt:lpstr>SO 03</vt:lpstr>
      <vt:lpstr>SO 04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 01'!Oblast_tisku</vt:lpstr>
      <vt:lpstr>'SO 02 '!Oblast_tisku</vt:lpstr>
      <vt:lpstr>'SO 03'!Oblast_tisku</vt:lpstr>
      <vt:lpstr>'SO 04'!Oblast_tisku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2014-02-28T09:52:57Z</cp:lastPrinted>
  <dcterms:created xsi:type="dcterms:W3CDTF">2009-04-08T07:15:50Z</dcterms:created>
  <dcterms:modified xsi:type="dcterms:W3CDTF">2018-07-02T05:35:18Z</dcterms:modified>
</cp:coreProperties>
</file>