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X:\1.ABRA _ZAKAZKY\R_2026\26-002-PK_Projektové dokumentace (PK)\PD - Vrátkov\rozpočty\"/>
    </mc:Choice>
  </mc:AlternateContent>
  <bookViews>
    <workbookView xWindow="0" yWindow="0" windowWidth="0" windowHeight="0"/>
  </bookViews>
  <sheets>
    <sheet name="Rekapitulace stavby" sheetId="1" r:id="rId1"/>
    <sheet name="Vratkov - Český Brod - Vr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'Vratkov - Český Brod - Vr...'!$C$126:$K$215</definedName>
    <definedName name="_xlnm.Print_Area" localSheetId="1">'Vratkov - Český Brod - Vr...'!$C$4:$J$76,'Vratkov - Český Brod - Vr...'!$C$116:$J$215</definedName>
    <definedName name="_xlnm.Print_Titles" localSheetId="1">'Vratkov - Český Brod - Vr...'!$126:$126</definedName>
  </definedNames>
  <calcPr/>
</workbook>
</file>

<file path=xl/calcChain.xml><?xml version="1.0" encoding="utf-8"?>
<calcChain xmlns="http://schemas.openxmlformats.org/spreadsheetml/2006/main">
  <c i="2" l="1" r="J133"/>
  <c r="T132"/>
  <c r="R132"/>
  <c r="P132"/>
  <c r="BK132"/>
  <c r="J132"/>
  <c r="J98"/>
  <c r="J129"/>
  <c r="J35"/>
  <c r="J34"/>
  <c i="1" r="AY95"/>
  <c i="2" r="J33"/>
  <c i="1" r="AX95"/>
  <c i="2" r="BI215"/>
  <c r="BH215"/>
  <c r="BG215"/>
  <c r="BF215"/>
  <c r="T215"/>
  <c r="T214"/>
  <c r="R215"/>
  <c r="R214"/>
  <c r="P215"/>
  <c r="P214"/>
  <c r="BI213"/>
  <c r="BH213"/>
  <c r="BG213"/>
  <c r="BF213"/>
  <c r="T213"/>
  <c r="T212"/>
  <c r="R213"/>
  <c r="R212"/>
  <c r="P213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T199"/>
  <c r="R200"/>
  <c r="R199"/>
  <c r="P200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99"/>
  <c r="BI131"/>
  <c r="BH131"/>
  <c r="BG131"/>
  <c r="BF131"/>
  <c r="T131"/>
  <c r="T130"/>
  <c r="T128"/>
  <c r="R131"/>
  <c r="R130"/>
  <c r="R128"/>
  <c r="P131"/>
  <c r="P130"/>
  <c r="P128"/>
  <c r="J96"/>
  <c r="J123"/>
  <c r="F123"/>
  <c r="F121"/>
  <c r="E119"/>
  <c r="J89"/>
  <c r="F89"/>
  <c r="F87"/>
  <c r="E85"/>
  <c r="J22"/>
  <c r="E22"/>
  <c r="J90"/>
  <c r="J21"/>
  <c r="J16"/>
  <c r="E16"/>
  <c r="F90"/>
  <c r="J15"/>
  <c r="J10"/>
  <c r="J121"/>
  <c i="1" r="L90"/>
  <c r="AM90"/>
  <c r="AM89"/>
  <c r="L89"/>
  <c r="AM87"/>
  <c r="L87"/>
  <c r="L85"/>
  <c r="L84"/>
  <c i="2" r="BK205"/>
  <c r="J203"/>
  <c r="BK198"/>
  <c r="J197"/>
  <c r="BK196"/>
  <c r="BK195"/>
  <c r="BK194"/>
  <c r="J191"/>
  <c r="J188"/>
  <c r="BK186"/>
  <c r="J184"/>
  <c r="BK182"/>
  <c r="J180"/>
  <c r="BK169"/>
  <c r="BK167"/>
  <c r="J165"/>
  <c r="BK162"/>
  <c r="BK158"/>
  <c r="J156"/>
  <c r="BK154"/>
  <c r="BK152"/>
  <c r="BK144"/>
  <c r="J140"/>
  <c r="J139"/>
  <c r="BK213"/>
  <c r="J213"/>
  <c r="J211"/>
  <c r="J210"/>
  <c r="BK209"/>
  <c r="BK207"/>
  <c r="BK204"/>
  <c r="BK200"/>
  <c r="BK197"/>
  <c r="J196"/>
  <c r="J195"/>
  <c r="J194"/>
  <c r="BK192"/>
  <c r="J190"/>
  <c r="J189"/>
  <c r="BK188"/>
  <c r="J186"/>
  <c r="BK185"/>
  <c r="BK183"/>
  <c r="J182"/>
  <c r="BK180"/>
  <c r="BK175"/>
  <c r="J172"/>
  <c r="J167"/>
  <c r="BK163"/>
  <c r="BK161"/>
  <c r="J160"/>
  <c r="BK156"/>
  <c r="BK155"/>
  <c r="BK153"/>
  <c r="J152"/>
  <c r="BK151"/>
  <c r="J150"/>
  <c r="J149"/>
  <c r="BK148"/>
  <c r="J146"/>
  <c r="BK143"/>
  <c r="J136"/>
  <c r="BK193"/>
  <c r="BK191"/>
  <c r="BK189"/>
  <c r="J187"/>
  <c r="BK184"/>
  <c r="J183"/>
  <c r="J181"/>
  <c r="BK176"/>
  <c r="J171"/>
  <c r="J169"/>
  <c r="BK164"/>
  <c r="BK160"/>
  <c r="J157"/>
  <c r="J151"/>
  <c r="BK147"/>
  <c r="J145"/>
  <c r="J142"/>
  <c r="J141"/>
  <c r="BK138"/>
  <c r="BK137"/>
  <c r="BK136"/>
  <c i="1" r="AS94"/>
  <c i="2" r="J209"/>
  <c r="J207"/>
  <c r="J205"/>
  <c r="J204"/>
  <c r="BK203"/>
  <c r="J200"/>
  <c r="J198"/>
  <c r="J193"/>
  <c r="J192"/>
  <c r="BK190"/>
  <c r="BK187"/>
  <c r="J185"/>
  <c r="J179"/>
  <c r="J177"/>
  <c r="J176"/>
  <c r="J174"/>
  <c r="J173"/>
  <c r="BK168"/>
  <c r="BK165"/>
  <c r="J163"/>
  <c r="J161"/>
  <c r="J159"/>
  <c r="J158"/>
  <c r="BK149"/>
  <c r="BK145"/>
  <c r="BK142"/>
  <c r="BK141"/>
  <c r="BK140"/>
  <c r="J138"/>
  <c r="J137"/>
  <c r="BK211"/>
  <c r="BK210"/>
  <c r="BK181"/>
  <c r="J175"/>
  <c r="BK174"/>
  <c r="BK172"/>
  <c r="J170"/>
  <c r="BK166"/>
  <c r="J164"/>
  <c r="BK157"/>
  <c r="J154"/>
  <c r="J153"/>
  <c r="BK146"/>
  <c r="J144"/>
  <c r="BK131"/>
  <c r="BK215"/>
  <c r="J215"/>
  <c r="BK179"/>
  <c r="BK177"/>
  <c r="BK173"/>
  <c r="BK171"/>
  <c r="BK170"/>
  <c r="J168"/>
  <c r="J166"/>
  <c r="J162"/>
  <c r="BK159"/>
  <c r="J155"/>
  <c r="BK150"/>
  <c r="J148"/>
  <c r="J147"/>
  <c r="J143"/>
  <c r="BK139"/>
  <c r="J131"/>
  <c l="1" r="R178"/>
  <c r="P202"/>
  <c r="BK135"/>
  <c r="J135"/>
  <c r="J101"/>
  <c r="T202"/>
  <c r="T178"/>
  <c r="R208"/>
  <c r="P178"/>
  <c r="R202"/>
  <c r="P135"/>
  <c r="BK202"/>
  <c r="J202"/>
  <c r="J105"/>
  <c r="T135"/>
  <c r="BK208"/>
  <c r="J208"/>
  <c r="J107"/>
  <c r="R135"/>
  <c r="T208"/>
  <c r="BK178"/>
  <c r="J178"/>
  <c r="J102"/>
  <c r="P208"/>
  <c r="F124"/>
  <c r="BE146"/>
  <c r="BE160"/>
  <c r="BE161"/>
  <c r="BE169"/>
  <c r="BE203"/>
  <c r="BE211"/>
  <c r="BK130"/>
  <c r="BK128"/>
  <c r="J128"/>
  <c r="J95"/>
  <c r="BK206"/>
  <c r="J206"/>
  <c r="J106"/>
  <c r="J87"/>
  <c r="BE136"/>
  <c r="BE137"/>
  <c r="BE138"/>
  <c r="BE141"/>
  <c r="BE142"/>
  <c r="BE143"/>
  <c r="BE145"/>
  <c r="BE152"/>
  <c r="BE173"/>
  <c r="BE209"/>
  <c r="BK199"/>
  <c r="J199"/>
  <c r="J103"/>
  <c r="BE139"/>
  <c r="BE147"/>
  <c r="BE148"/>
  <c r="BE167"/>
  <c r="BE180"/>
  <c r="BE182"/>
  <c r="BE186"/>
  <c r="BE188"/>
  <c r="BE194"/>
  <c r="BE215"/>
  <c r="J124"/>
  <c r="BE131"/>
  <c r="BE140"/>
  <c r="BE153"/>
  <c r="BE156"/>
  <c r="BE159"/>
  <c r="BE162"/>
  <c r="BE163"/>
  <c r="BE165"/>
  <c r="BE168"/>
  <c r="BE170"/>
  <c r="BE172"/>
  <c r="BE175"/>
  <c r="BE181"/>
  <c r="BE184"/>
  <c r="BE185"/>
  <c r="BK214"/>
  <c r="J214"/>
  <c r="J109"/>
  <c r="BE144"/>
  <c r="BE154"/>
  <c r="BE157"/>
  <c r="BE158"/>
  <c r="BE164"/>
  <c r="BE171"/>
  <c r="BE174"/>
  <c r="BE179"/>
  <c r="BE187"/>
  <c r="BE191"/>
  <c r="BE193"/>
  <c r="BE195"/>
  <c r="BE197"/>
  <c r="BE198"/>
  <c r="BE205"/>
  <c r="BE210"/>
  <c r="BK212"/>
  <c r="J212"/>
  <c r="J108"/>
  <c r="BE149"/>
  <c r="BE150"/>
  <c r="BE151"/>
  <c r="BE155"/>
  <c r="BE166"/>
  <c r="BE176"/>
  <c r="BE177"/>
  <c r="BE183"/>
  <c r="BE189"/>
  <c r="BE190"/>
  <c r="BE192"/>
  <c r="BE196"/>
  <c r="BE200"/>
  <c r="BE204"/>
  <c r="BE207"/>
  <c r="BE213"/>
  <c r="F34"/>
  <c i="1" r="BC95"/>
  <c r="BC94"/>
  <c r="AY94"/>
  <c i="2" r="F32"/>
  <c i="1" r="BA95"/>
  <c r="BA94"/>
  <c r="W30"/>
  <c i="2" r="F33"/>
  <c i="1" r="BB95"/>
  <c r="BB94"/>
  <c r="W31"/>
  <c i="2" r="J32"/>
  <c i="1" r="AW95"/>
  <c i="2" r="F35"/>
  <c i="1" r="BD95"/>
  <c r="BD94"/>
  <c r="W33"/>
  <c i="2" l="1" r="T134"/>
  <c r="R134"/>
  <c r="P134"/>
  <c r="T201"/>
  <c r="R201"/>
  <c r="P201"/>
  <c r="J130"/>
  <c r="J97"/>
  <c r="BK134"/>
  <c r="J134"/>
  <c r="J100"/>
  <c r="BK201"/>
  <c r="J201"/>
  <c r="J104"/>
  <c i="1" r="AX94"/>
  <c r="AW94"/>
  <c r="AK30"/>
  <c i="2" r="J31"/>
  <c i="1" r="AV95"/>
  <c r="AT95"/>
  <c r="W32"/>
  <c i="2" r="F31"/>
  <c i="1" r="AZ95"/>
  <c r="AZ94"/>
  <c r="AV94"/>
  <c r="AK29"/>
  <c i="2" l="1" r="P127"/>
  <c i="1" r="AU95"/>
  <c i="2" r="R127"/>
  <c r="T127"/>
  <c r="BK127"/>
  <c r="J127"/>
  <c i="1" r="AU94"/>
  <c i="2" r="J28"/>
  <c i="1" r="AG95"/>
  <c r="AG94"/>
  <c r="AK26"/>
  <c r="AK35"/>
  <c r="AT94"/>
  <c r="W29"/>
  <c i="2" l="1" r="J94"/>
  <c i="1" r="AN94"/>
  <c r="AN95"/>
  <c i="2" r="J37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<sst xmlns="http://schemas.openxmlformats.org/spreadsheetml/2006/main">
  <si>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</si>
  <si>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</si>
  <si>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</si>
  <si>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</si>
  <si>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</si>
  <si>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{ff07109c-5bac-483a-bd85-7fcbd3bbcbd1}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</si>
  <si>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</si>
  <si>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</si>
  <si>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</si>
  <si>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</si>
  <si>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</si>
  <si>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</si>
  <si>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</si>
  <si>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</si>
  <si>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Vratkov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</si>
  <si>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</si>
  <si>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</si>
  <si>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Český Brod - Vrátkov - Ulice K Lesu (nadzemní vedení)</t>
  </si>
  <si>
    <t>KSO:</t>
  </si>
  <si>
    <t>CC-CZ:</t>
  </si>
  <si>
    <t>Místo:</t>
  </si>
  <si>
    <t>Kolín</t>
  </si>
  <si>
    <t>Datum:</t>
  </si>
  <si>
    <t>30. 4. 2026</t>
  </si>
  <si>
    <t>Zadavatel:</t>
  </si>
  <si>
    <t>IČ:</t>
  </si>
  <si>
    <t>Obec (Vrátkov)</t>
  </si>
  <si>
    <t>DIČ:</t>
  </si>
  <si>
    <t>Uchazeč:</t>
  </si>
  <si>
    <t>Vyplň údaj</t>
  </si>
  <si>
    <t>Projektant:</t>
  </si>
  <si>
    <t>RAISA, spol.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</si>
  <si>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</si>
  <si>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</si>
  <si>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</si>
  <si>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</si>
  <si>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</si>
  <si>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</si>
  <si>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</si>
  <si>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</si>
  <si>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</si>
  <si>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</si>
  <si>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</si>
  <si>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</si>
  <si>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</si>
  <si>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</si>
  <si>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</si>
  <si>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</si>
  <si>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</si>
  <si>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</si>
  <si>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</si>
  <si>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</si>
  <si>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</si>
  <si>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</si>
  <si>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</si>
  <si>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</si>
  <si>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</si>
  <si>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</si>
  <si>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</si>
  <si>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</si>
  <si>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</si>
  <si>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</si>
  <si>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</si>
  <si>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</si>
  <si>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</si>
  <si>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</si>
  <si>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</si>
  <si>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</si>
  <si>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</si>
  <si>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</si>
  <si>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</si>
  <si>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</si>
  <si>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</si>
  <si>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</si>
  <si>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</si>
  <si>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</si>
  <si>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</si>
  <si>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</si>
  <si>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</si>
  <si>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</si>
  <si>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</si>
  <si>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</si>
  <si>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</si>
  <si>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</si>
  <si>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</si>
  <si>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</si>
  <si>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</si>
  <si>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</si>
  <si>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</si>
  <si>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</si>
  <si>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</si>
  <si>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5 - Komunikace pozemní</t>
  </si>
  <si>
    <t xml:space="preserve">    9 - Ostatní konstrukce a práce, bourání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</si>
  <si>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</si>
  <si>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</si>
  <si>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</si>
  <si>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</si>
  <si>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</si>
  <si>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</si>
  <si>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</si>
  <si>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</si>
  <si>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</si>
  <si>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</si>
  <si>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</si>
  <si>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</si>
  <si>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</si>
  <si>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</si>
  <si>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</si>
  <si>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</si>
  <si>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</si>
  <si>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</si>
  <si>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</si>
  <si>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</si>
  <si>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</si>
  <si>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</si>
  <si>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</si>
  <si>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</si>
  <si>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</si>
  <si>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</si>
  <si>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</si>
  <si>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</si>
  <si>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</si>
  <si>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Komunikace pozemní</t>
  </si>
  <si>
    <t>9</t>
  </si>
  <si>
    <t>Ostatní konstrukce a práce, bourání</t>
  </si>
  <si>
    <t>K</t>
  </si>
  <si>
    <t>945421110</t>
  </si>
  <si>
    <t>Hydraulická zvedací plošina na automobilovém podvozku výška zdvihu do 18 m včetně obsluhy</t>
  </si>
  <si>
    <t>hod</t>
  </si>
  <si>
    <t>4</t>
  </si>
  <si>
    <t>-458492208</t>
  </si>
  <si>
    <t>PSV</t>
  </si>
  <si>
    <t>Práce a dodávky PSV</t>
  </si>
  <si>
    <t>741</t>
  </si>
  <si>
    <t>Elektroinstalace - silnoproud</t>
  </si>
  <si>
    <t>M</t>
  </si>
  <si>
    <t>Práce a dodávky M</t>
  </si>
  <si>
    <t>3</t>
  </si>
  <si>
    <t>21-M</t>
  </si>
  <si>
    <t>Elektromontáže</t>
  </si>
  <si>
    <t>210100014</t>
  </si>
  <si>
    <t>Ukončení vodičů v rozváděči nebo na přístroji včetně zapojení průřezu žíly do 10 mm2</t>
  </si>
  <si>
    <t>kus</t>
  </si>
  <si>
    <t>64</t>
  </si>
  <si>
    <t>-1996658809</t>
  </si>
  <si>
    <t>34111076</t>
  </si>
  <si>
    <t>kabel instalační jádro Cu plné izolace PVC plášť PVC 450/750V (CYKY) 4x10mm2</t>
  </si>
  <si>
    <t>m</t>
  </si>
  <si>
    <t>256</t>
  </si>
  <si>
    <t>2045231226</t>
  </si>
  <si>
    <t>210100096</t>
  </si>
  <si>
    <t>Ukončení vodičů na svorkovnici s otevřením a uzavřením krytu včetně zapojení průřezu žíly do 2,5 mm2</t>
  </si>
  <si>
    <t>-776172375</t>
  </si>
  <si>
    <t>210100098</t>
  </si>
  <si>
    <t>Ukončení vodičů na svorkovnici s otevřením a uzavřením krytu včetně zapojení průřezu žíly do 6 mm2</t>
  </si>
  <si>
    <t>314095646</t>
  </si>
  <si>
    <t>6</t>
  </si>
  <si>
    <t>210202016</t>
  </si>
  <si>
    <t>Montáž svítidlo LED průmyslové nebo venkovní na sloupek parkový</t>
  </si>
  <si>
    <t>-1178180723</t>
  </si>
  <si>
    <t>7</t>
  </si>
  <si>
    <t>RMAT0009</t>
  </si>
  <si>
    <t>svítidlo LED, 8,8W, IP66 dle specifikace v PD</t>
  </si>
  <si>
    <t>ks</t>
  </si>
  <si>
    <t>128</t>
  </si>
  <si>
    <t>465476918</t>
  </si>
  <si>
    <t>8</t>
  </si>
  <si>
    <t>R2</t>
  </si>
  <si>
    <t>Recyklační poplatek za svítidlo</t>
  </si>
  <si>
    <t>-624567544</t>
  </si>
  <si>
    <t>210204011</t>
  </si>
  <si>
    <t>Montáž stožárů osvětlení ocelových samostatně stojících délky do 12 m</t>
  </si>
  <si>
    <t>1278753771</t>
  </si>
  <si>
    <t>10</t>
  </si>
  <si>
    <t>RMAT00012r</t>
  </si>
  <si>
    <t>stožár osvětlovací zesílený ATYP - specifikace v PD</t>
  </si>
  <si>
    <t>-759863618</t>
  </si>
  <si>
    <t>11</t>
  </si>
  <si>
    <t>31672003r</t>
  </si>
  <si>
    <t>ATYP (viz PD) výložník rovný jednoduchý k osvětlovacím stožárům sadovým vyložení 1000mm</t>
  </si>
  <si>
    <t>2014775324</t>
  </si>
  <si>
    <t>RMAT00159</t>
  </si>
  <si>
    <t>Plastová manžeta PM 159</t>
  </si>
  <si>
    <t>1109722339</t>
  </si>
  <si>
    <t>13</t>
  </si>
  <si>
    <t>210204201</t>
  </si>
  <si>
    <t>Montáž elektrovýzbroje stožárů osvětlení 1 okruh</t>
  </si>
  <si>
    <t>-1604812611</t>
  </si>
  <si>
    <t>14</t>
  </si>
  <si>
    <t>RMAT0004r</t>
  </si>
  <si>
    <t>elektrovýzbroj - stožárová svorkovnice (zvlášť PE a N)</t>
  </si>
  <si>
    <t>-1365466491</t>
  </si>
  <si>
    <t>15</t>
  </si>
  <si>
    <t>210220001</t>
  </si>
  <si>
    <t>Montáž uzemňovacího vedení vodičů FeZn pomocí svorek na povrchu páskou do 120 mm2</t>
  </si>
  <si>
    <t>-281610212</t>
  </si>
  <si>
    <t>16</t>
  </si>
  <si>
    <t>35442131</t>
  </si>
  <si>
    <t>tyč zemnící T profilu 2 m FeZn se svorkou</t>
  </si>
  <si>
    <t>-1213828185</t>
  </si>
  <si>
    <t>17</t>
  </si>
  <si>
    <t>35442062</t>
  </si>
  <si>
    <t>pás zemnící 30x4mm FeZn</t>
  </si>
  <si>
    <t>kg</t>
  </si>
  <si>
    <t>2014119792</t>
  </si>
  <si>
    <t>18</t>
  </si>
  <si>
    <t>210220301</t>
  </si>
  <si>
    <t>Montáž svorek hromosvodných se 2 šrouby</t>
  </si>
  <si>
    <t>-1207917806</t>
  </si>
  <si>
    <t>19</t>
  </si>
  <si>
    <t>RMAT0006r</t>
  </si>
  <si>
    <t>svorka SR</t>
  </si>
  <si>
    <t>-569667576</t>
  </si>
  <si>
    <t>20</t>
  </si>
  <si>
    <t>35441895</t>
  </si>
  <si>
    <t>svorka UNI</t>
  </si>
  <si>
    <t>467117651</t>
  </si>
  <si>
    <t>210280001</t>
  </si>
  <si>
    <t>Zkoušky a prohlídky el rozvodů a zařízení celková prohlídka pro objem montážních prací do 100 tis Kč</t>
  </si>
  <si>
    <t>2048024823</t>
  </si>
  <si>
    <t>22</t>
  </si>
  <si>
    <t>210800411</t>
  </si>
  <si>
    <t>Montáž vodiče Cu izolovaného plného nebo laněného s PVC pláštěm do 1 kV žíla 0,15 až 16 mm2 zataženého (např. CY, CHAH-V) bez ukončení</t>
  </si>
  <si>
    <t>1062680404</t>
  </si>
  <si>
    <t>23</t>
  </si>
  <si>
    <t>34141027</t>
  </si>
  <si>
    <t>vodič propojovací flexibilní jádro Cu lanované izolace PVC 450/750V (H07V-K) 1x6mm2</t>
  </si>
  <si>
    <t>785619593</t>
  </si>
  <si>
    <t>24</t>
  </si>
  <si>
    <t>210812011</t>
  </si>
  <si>
    <t>Montáž kabelu Cu plného nebo laněného do 1 kV žíly 3x1,5 až 6 mm2 (např. CYKY) bez ukončení uloženého volně nebo v liště</t>
  </si>
  <si>
    <t>569402086</t>
  </si>
  <si>
    <t>25</t>
  </si>
  <si>
    <t>34113046</t>
  </si>
  <si>
    <t>kabel Instalační závěsný s nosným lankem jádro Cu izolace PVC plášť PVC 450/750V (CYKYz) 3x4mm2</t>
  </si>
  <si>
    <t>-1974249267</t>
  </si>
  <si>
    <t>26</t>
  </si>
  <si>
    <t>34111030</t>
  </si>
  <si>
    <t>kabel instalační jádro Cu plné izolace PVC plášť PVC 450/750V (CYKY) 3x1,5mm2</t>
  </si>
  <si>
    <t>67156586</t>
  </si>
  <si>
    <t>27</t>
  </si>
  <si>
    <t>210812061</t>
  </si>
  <si>
    <t>Montáž kabelu Cu plného nebo laněného do 1 kV žíly 5x1,5 až 2,5 mm2 (např. CYKY) bez ukončení uloženého volně nebo v liště</t>
  </si>
  <si>
    <t>1415618311</t>
  </si>
  <si>
    <t>28</t>
  </si>
  <si>
    <t>34111090</t>
  </si>
  <si>
    <t>kabel instalační jádro Cu plné izolace PVC plášť PVC 450/750V (CYKY) 5x1,5mm2</t>
  </si>
  <si>
    <t>-784635911</t>
  </si>
  <si>
    <t>29</t>
  </si>
  <si>
    <t>40445260r</t>
  </si>
  <si>
    <t>páska upínací nerezová (bandimex) včetně spony</t>
  </si>
  <si>
    <t>kpl</t>
  </si>
  <si>
    <t>-650054285</t>
  </si>
  <si>
    <t>30</t>
  </si>
  <si>
    <t>NCL.TUBHT203r</t>
  </si>
  <si>
    <t>trubka pevná PVC, UV stabilní</t>
  </si>
  <si>
    <t>1612080890</t>
  </si>
  <si>
    <t>31</t>
  </si>
  <si>
    <t>741110302r</t>
  </si>
  <si>
    <t>Montáž trubka ochranná plastová tuhá D přes 40 do 90 mm uložená pevně, přichycení bandimexem</t>
  </si>
  <si>
    <t>spoj</t>
  </si>
  <si>
    <t>-1579071340</t>
  </si>
  <si>
    <t>32</t>
  </si>
  <si>
    <t>741220104</t>
  </si>
  <si>
    <t>Montáž skříně s přívodními a zpětnými kabely</t>
  </si>
  <si>
    <t>-1682008678</t>
  </si>
  <si>
    <t>33</t>
  </si>
  <si>
    <t>35711807</t>
  </si>
  <si>
    <t>skříň přípojková na sloup celoplastové provedení výzbroj 2x sada pojistkové spodky nožové velikosti 00 (SP200/NSP1P)</t>
  </si>
  <si>
    <t>-429535719</t>
  </si>
  <si>
    <t>34</t>
  </si>
  <si>
    <t>469972121</t>
  </si>
  <si>
    <t>Příplatek k odvozu suti a vybouraných hmot při elektromontážích za každý další 1 km</t>
  </si>
  <si>
    <t>t</t>
  </si>
  <si>
    <t>-1551034635</t>
  </si>
  <si>
    <t>35</t>
  </si>
  <si>
    <t>469973116</t>
  </si>
  <si>
    <t>Poplatek za uložení na skládce (skládkovné) stavebního odpadu směsného kód odpadu 17 09 04</t>
  </si>
  <si>
    <t>425031046</t>
  </si>
  <si>
    <t>36</t>
  </si>
  <si>
    <t>741136001</t>
  </si>
  <si>
    <t>Propojení kabel celoplastový spojkou venkovní smršťovací do 1 kV 4x10-16 mm2</t>
  </si>
  <si>
    <t>-562173866</t>
  </si>
  <si>
    <t>37</t>
  </si>
  <si>
    <t>35436211r</t>
  </si>
  <si>
    <t>T spojka kabelová gelová odbočná TM-A 2 (včetně příslušenství)</t>
  </si>
  <si>
    <t>1131928421</t>
  </si>
  <si>
    <t>38</t>
  </si>
  <si>
    <t>741372833r</t>
  </si>
  <si>
    <t>Demontáž svítidla průmyslového venkovního na stožáru přes 3 m bez zachování funkčnosti</t>
  </si>
  <si>
    <t>229943358</t>
  </si>
  <si>
    <t>39</t>
  </si>
  <si>
    <t>218040011</t>
  </si>
  <si>
    <t>Demontáž sloupů nn ocelových trubkových jednoduchých do 12 m</t>
  </si>
  <si>
    <t>1103656613</t>
  </si>
  <si>
    <t>40</t>
  </si>
  <si>
    <t>914111112</t>
  </si>
  <si>
    <t>Montáž svislé dopravní značky do velikosti 1 m2 páskováním na sloup</t>
  </si>
  <si>
    <t>-515308950</t>
  </si>
  <si>
    <t>41</t>
  </si>
  <si>
    <t>966006211</t>
  </si>
  <si>
    <t>Odstranění svislých dopravních značek ze sloupů, sloupků nebo konzol</t>
  </si>
  <si>
    <t>-574676261</t>
  </si>
  <si>
    <t>42</t>
  </si>
  <si>
    <t>R007</t>
  </si>
  <si>
    <t>Závěsný systém vrchního vedení (kovová očnice, kotevní oka, lanový napínák - viz PD)</t>
  </si>
  <si>
    <t>1547633801</t>
  </si>
  <si>
    <t>43</t>
  </si>
  <si>
    <t>R0071</t>
  </si>
  <si>
    <t>Závěsný systém vrchního vedení (Závěsný hák - viz PD)</t>
  </si>
  <si>
    <t>-382047455</t>
  </si>
  <si>
    <t>46-M</t>
  </si>
  <si>
    <t>Zemní práce při extr.mont.pracích</t>
  </si>
  <si>
    <t>44</t>
  </si>
  <si>
    <t>460010016</t>
  </si>
  <si>
    <t>Vytyčení trasy vedení vzdušného silového nn v terénu nepřehledném</t>
  </si>
  <si>
    <t>km</t>
  </si>
  <si>
    <t>-603007999</t>
  </si>
  <si>
    <t>45</t>
  </si>
  <si>
    <t>460010025</t>
  </si>
  <si>
    <t>Vytyčení trasy inženýrských sítí v zastavěném prostoru</t>
  </si>
  <si>
    <t>-974191395</t>
  </si>
  <si>
    <t>46</t>
  </si>
  <si>
    <t>460131113</t>
  </si>
  <si>
    <t>Hloubení nezapažených jam při elektromontážích ručně v hornině tř I skupiny 3</t>
  </si>
  <si>
    <t>m3</t>
  </si>
  <si>
    <t>-2093707617</t>
  </si>
  <si>
    <t>47</t>
  </si>
  <si>
    <t>460341113</t>
  </si>
  <si>
    <t>Vodorovné přemístění horniny jakékoliv třídy dopravními prostředky při elektromontážích přes 500 do 1000 m</t>
  </si>
  <si>
    <t>1497447308</t>
  </si>
  <si>
    <t>48</t>
  </si>
  <si>
    <t>460341121</t>
  </si>
  <si>
    <t>Příplatek k vodorovnému přemístění horniny dopravními prostředky při elektromontážích za každých dalších i započatých 1000 m</t>
  </si>
  <si>
    <t>-79909673</t>
  </si>
  <si>
    <t>49</t>
  </si>
  <si>
    <t>460361121</t>
  </si>
  <si>
    <t>Poplatek za uložení zeminy na recyklační skládce (skládkovné) kód odpadu 17 05 04</t>
  </si>
  <si>
    <t>-457122784</t>
  </si>
  <si>
    <t>50</t>
  </si>
  <si>
    <t>460641124r</t>
  </si>
  <si>
    <t xml:space="preserve">Základové konstrukce při elektromontážích z monolitického betonu tř. C 20/25 </t>
  </si>
  <si>
    <t>422502783</t>
  </si>
  <si>
    <t>51</t>
  </si>
  <si>
    <t>460641431</t>
  </si>
  <si>
    <t>Zabudované bednění základových konstrukcí při elektromontážích</t>
  </si>
  <si>
    <t>m2</t>
  </si>
  <si>
    <t>-1889426244</t>
  </si>
  <si>
    <t>52</t>
  </si>
  <si>
    <t>R01</t>
  </si>
  <si>
    <t>Stožárové pouzdro furowell DN300</t>
  </si>
  <si>
    <t>1803189657</t>
  </si>
  <si>
    <t>53</t>
  </si>
  <si>
    <t>58343865</t>
  </si>
  <si>
    <t>kamenivo drcené hrubé frakce 8/11</t>
  </si>
  <si>
    <t>926177075</t>
  </si>
  <si>
    <t>54</t>
  </si>
  <si>
    <t>460661511</t>
  </si>
  <si>
    <t>Kabelové lože z písku pro kabely nn kryté plastovou fólií š lože do 25 cm</t>
  </si>
  <si>
    <t>583892844</t>
  </si>
  <si>
    <t>55</t>
  </si>
  <si>
    <t>460671113</t>
  </si>
  <si>
    <t>Výstražná fólie pro krytí kabelů šířky 34 cm</t>
  </si>
  <si>
    <t>-1129516790</t>
  </si>
  <si>
    <t>56</t>
  </si>
  <si>
    <t>460791213</t>
  </si>
  <si>
    <t>Montáž trubek ochranných plastových uložených volně do rýhy ohebných přes 50 do 90 mm</t>
  </si>
  <si>
    <t>-1162338271</t>
  </si>
  <si>
    <t>57</t>
  </si>
  <si>
    <t>34571353</t>
  </si>
  <si>
    <t>trubka elektroinstalační ohebná dvouplášťová korugovaná (chránička) D 61/75mm, HDPE+LDPE</t>
  </si>
  <si>
    <t>1792459046</t>
  </si>
  <si>
    <t>58</t>
  </si>
  <si>
    <t>468021221</t>
  </si>
  <si>
    <t>Rozebrání dlažeb při elektromontážích ručně z dlaždic zámkových do písku spáry nezalité</t>
  </si>
  <si>
    <t>-1702927526</t>
  </si>
  <si>
    <t>59</t>
  </si>
  <si>
    <t>460911122</t>
  </si>
  <si>
    <t>Očištění dlaždic betonových tvarovaných nebo zámkových z rozebraných dlažeb při elektromontážích</t>
  </si>
  <si>
    <t>-1300780172</t>
  </si>
  <si>
    <t>60</t>
  </si>
  <si>
    <t>596211110</t>
  </si>
  <si>
    <t>Kladení zámkové dlažby komunikací pro pěší ručně tl 60 mm skupiny A pl do 50 m2</t>
  </si>
  <si>
    <t>723306950</t>
  </si>
  <si>
    <t>61</t>
  </si>
  <si>
    <t>468051121</t>
  </si>
  <si>
    <t>Bourání základu betonového při elektromontážích</t>
  </si>
  <si>
    <t>-1473439807</t>
  </si>
  <si>
    <t>62</t>
  </si>
  <si>
    <t>469973124</t>
  </si>
  <si>
    <t>Poplatek za uložení stavebního odpadu na recyklační skládce (skládkovné) směsného stavebního a demoličního kód odpadu 17 09 04</t>
  </si>
  <si>
    <t>-1108139793</t>
  </si>
  <si>
    <t>63</t>
  </si>
  <si>
    <t>R3</t>
  </si>
  <si>
    <t>Zřízení betonových límců stožárů</t>
  </si>
  <si>
    <t>-1547345966</t>
  </si>
  <si>
    <t>HZS</t>
  </si>
  <si>
    <t>Hodinové zúčtovací sazby</t>
  </si>
  <si>
    <t>HZS2232</t>
  </si>
  <si>
    <t>Hodinová zúčtovací sazba elektrikář odborný</t>
  </si>
  <si>
    <t>512</t>
  </si>
  <si>
    <t>-1690028913</t>
  </si>
  <si>
    <t>VRN</t>
  </si>
  <si>
    <t>Vedlejší rozpočtové náklady</t>
  </si>
  <si>
    <t>VRN1</t>
  </si>
  <si>
    <t>Průzkumné, geodetické a projektové práce</t>
  </si>
  <si>
    <t>65</t>
  </si>
  <si>
    <t>011303000</t>
  </si>
  <si>
    <t>Archeologická činnost bez rozlišení</t>
  </si>
  <si>
    <t>1024</t>
  </si>
  <si>
    <t>1676815392</t>
  </si>
  <si>
    <t>66</t>
  </si>
  <si>
    <t>012303000</t>
  </si>
  <si>
    <t xml:space="preserve">Geodetické práce po výstavbě - zaměření skutečného stavu VO </t>
  </si>
  <si>
    <t>-2099933847</t>
  </si>
  <si>
    <t>67</t>
  </si>
  <si>
    <t>R7007</t>
  </si>
  <si>
    <t>Geometrický plán</t>
  </si>
  <si>
    <t>1435511572</t>
  </si>
  <si>
    <t>VRN3</t>
  </si>
  <si>
    <t>Zařízení staveniště</t>
  </si>
  <si>
    <t>68</t>
  </si>
  <si>
    <t>034303000</t>
  </si>
  <si>
    <t>Dopravní značení na staveništi</t>
  </si>
  <si>
    <t>-1412465008</t>
  </si>
  <si>
    <t>VRN4</t>
  </si>
  <si>
    <t>Inženýrská činnost</t>
  </si>
  <si>
    <t>69</t>
  </si>
  <si>
    <t>044002000</t>
  </si>
  <si>
    <t>Revize elektro</t>
  </si>
  <si>
    <t>1016542495</t>
  </si>
  <si>
    <t>70</t>
  </si>
  <si>
    <t>045002000</t>
  </si>
  <si>
    <t>Kompletační a koordinační činnost</t>
  </si>
  <si>
    <t>439437389</t>
  </si>
  <si>
    <t>71</t>
  </si>
  <si>
    <t>049303000</t>
  </si>
  <si>
    <t>Náklady vzniklé v souvislosti s předáním stavby - DSPS dokumentace skutečného provedení stavby</t>
  </si>
  <si>
    <t>2116721914</t>
  </si>
  <si>
    <t>VRN7</t>
  </si>
  <si>
    <t>Provozní vlivy</t>
  </si>
  <si>
    <t>72</t>
  </si>
  <si>
    <t>075603000</t>
  </si>
  <si>
    <t>Jiná ochranná pásma - vytyčení sítí, vyjádření správců</t>
  </si>
  <si>
    <t>653841650</t>
  </si>
  <si>
    <t>VRN9</t>
  </si>
  <si>
    <t>Ostatní náklady</t>
  </si>
  <si>
    <t>73</t>
  </si>
  <si>
    <t>091003000</t>
  </si>
  <si>
    <t>Ostatní náklady bez rozlišení - drobný materiál (spony, šrouby, matice, PG, podložky, řezací kotouče, travní semeno, dlažba atd.)</t>
  </si>
  <si>
    <t>1815875105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</si>
</sst>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png" /><Relationship Id="rId2" Type="http://schemas.openxmlformats.org/officeDocument/2006/relationships/image" Target="../media/image5.pn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201295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135890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62230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115</xdr:row>
      <xdr:rowOff>0</xdr:rowOff>
    </xdr:from>
    <xdr:to>
      <xdr:col>9</xdr:col>
      <xdr:colOff>1215390</xdr:colOff>
      <xdr:row>118</xdr:row>
      <xdr:rowOff>62230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Vratkov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Český Brod - Vrátkov - Ulice K Lesu (nadzemní vedení)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Kolín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30. 4. 2026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Obec (Vrátkov)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RAISA, spol. s.r.o.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'Vratkov - Český Brod - Vr...'!J28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'Vratkov - Český Brod - Vr...'!P127</f>
        <v>0</v>
      </c>
      <c r="AV95" s="124">
        <f>'Vratkov - Český Brod - Vr...'!J31</f>
        <v>0</v>
      </c>
      <c r="AW95" s="124">
        <f>'Vratkov - Český Brod - Vr...'!J32</f>
        <v>0</v>
      </c>
      <c r="AX95" s="124">
        <f>'Vratkov - Český Brod - Vr...'!J33</f>
        <v>0</v>
      </c>
      <c r="AY95" s="124">
        <f>'Vratkov - Český Brod - Vr...'!J34</f>
        <v>0</v>
      </c>
      <c r="AZ95" s="124">
        <f>'Vratkov - Český Brod - Vr...'!F31</f>
        <v>0</v>
      </c>
      <c r="BA95" s="124">
        <f>'Vratkov - Český Brod - Vr...'!F32</f>
        <v>0</v>
      </c>
      <c r="BB95" s="124">
        <f>'Vratkov - Český Brod - Vr...'!F33</f>
        <v>0</v>
      </c>
      <c r="BC95" s="124">
        <f>'Vratkov - Český Brod - Vr...'!F34</f>
        <v>0</v>
      </c>
      <c r="BD95" s="126">
        <f>'Vratkov - Český Brod - Vr...'!F35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TGUeySKM94LrVPZczlr0L9GC0xggZ2B5ExoYT9bYT0tNoppDnXML4EVBN5fxO3eN+y2hhaOyQ7ajr0hg1ditGA==" hashValue="O0RVRx1IsYqEiWFeeZJwty/4JWksdUwgcGqcucrnrFfAv0TuqSephpEAg469eXLNGxu/bP8AyIDpPwLntCTVs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Vratkov - Český Brod - V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30. 4. 2026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1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26</v>
      </c>
      <c r="F13" s="35"/>
      <c r="G13" s="35"/>
      <c r="H13" s="35"/>
      <c r="I13" s="132" t="s">
        <v>27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">
        <v>1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">
        <v>31</v>
      </c>
      <c r="F19" s="35"/>
      <c r="G19" s="35"/>
      <c r="H19" s="35"/>
      <c r="I19" s="132" t="s">
        <v>27</v>
      </c>
      <c r="J19" s="134" t="s">
        <v>1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33</v>
      </c>
      <c r="E21" s="35"/>
      <c r="F21" s="35"/>
      <c r="G21" s="35"/>
      <c r="H21" s="35"/>
      <c r="I21" s="132" t="s">
        <v>25</v>
      </c>
      <c r="J21" s="134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stavby'!E20="","",'Rekapitulace stavby'!E20)</f>
        <v xml:space="preserve"> </v>
      </c>
      <c r="F22" s="35"/>
      <c r="G22" s="35"/>
      <c r="H22" s="35"/>
      <c r="I22" s="132" t="s">
        <v>27</v>
      </c>
      <c r="J22" s="134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ROUND(J127,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ROUND((SUM(BE127:BE215)),  2)</f>
        <v>0</v>
      </c>
      <c r="G31" s="35"/>
      <c r="H31" s="35"/>
      <c r="I31" s="146">
        <v>0.20999999999999999</v>
      </c>
      <c r="J31" s="145">
        <f>ROUND(((SUM(BE127:BE215))*I31),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ROUND((SUM(BF127:BF215)),  2)</f>
        <v>0</v>
      </c>
      <c r="G32" s="35"/>
      <c r="H32" s="35"/>
      <c r="I32" s="146">
        <v>0.12</v>
      </c>
      <c r="J32" s="145">
        <f>ROUND(((SUM(BF127:BF215))*I32),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ROUND((SUM(BG127:BG215)),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ROUND((SUM(BH127:BH215)),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ROUND((SUM(BI127:BI215)),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Český Brod - Vrátkov - Ulice K Lesu (nadzemní vedení)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>Kolín</v>
      </c>
      <c r="G87" s="37"/>
      <c r="H87" s="37"/>
      <c r="I87" s="29" t="s">
        <v>22</v>
      </c>
      <c r="J87" s="76" t="str">
        <f>IF(J10="","",J10)</f>
        <v>30. 4. 2026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Obec (Vrátkov)</v>
      </c>
      <c r="G89" s="37"/>
      <c r="H89" s="37"/>
      <c r="I89" s="29" t="s">
        <v>30</v>
      </c>
      <c r="J89" s="33" t="str">
        <f>E19</f>
        <v>RAISA, spol. s.r.o.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J127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J128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J129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J130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9" customFormat="1" ht="24.96" customHeight="1">
      <c r="A98" s="9"/>
      <c r="B98" s="169"/>
      <c r="C98" s="170"/>
      <c r="D98" s="171" t="s">
        <v>93</v>
      </c>
      <c r="E98" s="172"/>
      <c r="F98" s="172"/>
      <c r="G98" s="172"/>
      <c r="H98" s="172"/>
      <c r="I98" s="172"/>
      <c r="J98" s="173">
        <f>J132</f>
        <v>0</v>
      </c>
      <c r="K98" s="170"/>
      <c r="L98" s="17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J133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69"/>
      <c r="C100" s="170"/>
      <c r="D100" s="171" t="s">
        <v>95</v>
      </c>
      <c r="E100" s="172"/>
      <c r="F100" s="172"/>
      <c r="G100" s="172"/>
      <c r="H100" s="172"/>
      <c r="I100" s="172"/>
      <c r="J100" s="173">
        <f>J134</f>
        <v>0</v>
      </c>
      <c r="K100" s="170"/>
      <c r="L100" s="17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J135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J178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69"/>
      <c r="C103" s="170"/>
      <c r="D103" s="171" t="s">
        <v>98</v>
      </c>
      <c r="E103" s="172"/>
      <c r="F103" s="172"/>
      <c r="G103" s="172"/>
      <c r="H103" s="172"/>
      <c r="I103" s="172"/>
      <c r="J103" s="173">
        <f>J199</f>
        <v>0</v>
      </c>
      <c r="K103" s="170"/>
      <c r="L103" s="17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69"/>
      <c r="C104" s="170"/>
      <c r="D104" s="171" t="s">
        <v>99</v>
      </c>
      <c r="E104" s="172"/>
      <c r="F104" s="172"/>
      <c r="G104" s="172"/>
      <c r="H104" s="172"/>
      <c r="I104" s="172"/>
      <c r="J104" s="173">
        <f>J201</f>
        <v>0</v>
      </c>
      <c r="K104" s="170"/>
      <c r="L104" s="17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75"/>
      <c r="C105" s="176"/>
      <c r="D105" s="177" t="s">
        <v>100</v>
      </c>
      <c r="E105" s="178"/>
      <c r="F105" s="178"/>
      <c r="G105" s="178"/>
      <c r="H105" s="178"/>
      <c r="I105" s="178"/>
      <c r="J105" s="179">
        <f>J202</f>
        <v>0</v>
      </c>
      <c r="K105" s="176"/>
      <c r="L105" s="18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5"/>
      <c r="C106" s="176"/>
      <c r="D106" s="177" t="s">
        <v>101</v>
      </c>
      <c r="E106" s="178"/>
      <c r="F106" s="178"/>
      <c r="G106" s="178"/>
      <c r="H106" s="178"/>
      <c r="I106" s="178"/>
      <c r="J106" s="179">
        <f>J206</f>
        <v>0</v>
      </c>
      <c r="K106" s="176"/>
      <c r="L106" s="18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5"/>
      <c r="C107" s="176"/>
      <c r="D107" s="177" t="s">
        <v>102</v>
      </c>
      <c r="E107" s="178"/>
      <c r="F107" s="178"/>
      <c r="G107" s="178"/>
      <c r="H107" s="178"/>
      <c r="I107" s="178"/>
      <c r="J107" s="179">
        <f>J208</f>
        <v>0</v>
      </c>
      <c r="K107" s="176"/>
      <c r="L107" s="18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5"/>
      <c r="C108" s="176"/>
      <c r="D108" s="177" t="s">
        <v>103</v>
      </c>
      <c r="E108" s="178"/>
      <c r="F108" s="178"/>
      <c r="G108" s="178"/>
      <c r="H108" s="178"/>
      <c r="I108" s="178"/>
      <c r="J108" s="179">
        <f>J212</f>
        <v>0</v>
      </c>
      <c r="K108" s="176"/>
      <c r="L108" s="18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75"/>
      <c r="C109" s="176"/>
      <c r="D109" s="177" t="s">
        <v>104</v>
      </c>
      <c r="E109" s="178"/>
      <c r="F109" s="178"/>
      <c r="G109" s="178"/>
      <c r="H109" s="178"/>
      <c r="I109" s="178"/>
      <c r="J109" s="179">
        <f>J214</f>
        <v>0</v>
      </c>
      <c r="K109" s="176"/>
      <c r="L109" s="18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hidden="1"/>
    <row r="113" hidden="1"/>
    <row r="114" hidden="1"/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105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E7</f>
        <v>Český Brod - Vrátkov - Ulice K Lesu (nadzemní vedení)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F10</f>
        <v>Kolín</v>
      </c>
      <c r="G121" s="37"/>
      <c r="H121" s="37"/>
      <c r="I121" s="29" t="s">
        <v>22</v>
      </c>
      <c r="J121" s="76" t="str">
        <f>IF(J10="","",J10)</f>
        <v>30. 4. 2026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E13</f>
        <v>Obec (Vrátkov)</v>
      </c>
      <c r="G123" s="37"/>
      <c r="H123" s="37"/>
      <c r="I123" s="29" t="s">
        <v>30</v>
      </c>
      <c r="J123" s="33" t="str">
        <f>E19</f>
        <v>RAISA, spol. s.r.o.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IF(E16="","",E16)</f>
        <v>Vyplň údaj</v>
      </c>
      <c r="G124" s="37"/>
      <c r="H124" s="37"/>
      <c r="I124" s="29" t="s">
        <v>33</v>
      </c>
      <c r="J124" s="33" t="str">
        <f>E22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81"/>
      <c r="B126" s="182"/>
      <c r="C126" s="183" t="s">
        <v>106</v>
      </c>
      <c r="D126" s="184" t="s">
        <v>61</v>
      </c>
      <c r="E126" s="184" t="s">
        <v>57</v>
      </c>
      <c r="F126" s="184" t="s">
        <v>58</v>
      </c>
      <c r="G126" s="184" t="s">
        <v>107</v>
      </c>
      <c r="H126" s="184" t="s">
        <v>108</v>
      </c>
      <c r="I126" s="184" t="s">
        <v>109</v>
      </c>
      <c r="J126" s="185" t="s">
        <v>87</v>
      </c>
      <c r="K126" s="186" t="s">
        <v>110</v>
      </c>
      <c r="L126" s="187"/>
      <c r="M126" s="97" t="s">
        <v>1</v>
      </c>
      <c r="N126" s="98" t="s">
        <v>40</v>
      </c>
      <c r="O126" s="98" t="s">
        <v>111</v>
      </c>
      <c r="P126" s="98" t="s">
        <v>112</v>
      </c>
      <c r="Q126" s="98" t="s">
        <v>113</v>
      </c>
      <c r="R126" s="98" t="s">
        <v>114</v>
      </c>
      <c r="S126" s="98" t="s">
        <v>115</v>
      </c>
      <c r="T126" s="99" t="s">
        <v>116</v>
      </c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</row>
    <row r="127" s="2" customFormat="1" ht="22.8" customHeight="1">
      <c r="A127" s="35"/>
      <c r="B127" s="36"/>
      <c r="C127" s="104" t="s">
        <v>117</v>
      </c>
      <c r="D127" s="37"/>
      <c r="E127" s="37"/>
      <c r="F127" s="37"/>
      <c r="G127" s="37"/>
      <c r="H127" s="37"/>
      <c r="I127" s="37"/>
      <c r="J127" s="188">
        <f>BK127</f>
        <v>0</v>
      </c>
      <c r="K127" s="37"/>
      <c r="L127" s="41"/>
      <c r="M127" s="100"/>
      <c r="N127" s="189"/>
      <c r="O127" s="101"/>
      <c r="P127" s="190">
        <f>P128+P132+P134+P199+P201</f>
        <v>0</v>
      </c>
      <c r="Q127" s="101"/>
      <c r="R127" s="190">
        <f>R128+R132+R134+R199+R201</f>
        <v>0.96663270000000012</v>
      </c>
      <c r="S127" s="101"/>
      <c r="T127" s="191">
        <f>T128+T132+T134+T199+T201</f>
        <v>0.96189999999999998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75</v>
      </c>
      <c r="AU127" s="14" t="s">
        <v>89</v>
      </c>
      <c r="BK127" s="192">
        <f>BK128+BK132+BK134+BK199+BK201</f>
        <v>0</v>
      </c>
    </row>
    <row r="128" s="12" customFormat="1" ht="25.92" customHeight="1">
      <c r="A128" s="12"/>
      <c r="B128" s="193"/>
      <c r="C128" s="194"/>
      <c r="D128" s="195" t="s">
        <v>75</v>
      </c>
      <c r="E128" s="196" t="s">
        <v>118</v>
      </c>
      <c r="F128" s="196" t="s">
        <v>119</v>
      </c>
      <c r="G128" s="194"/>
      <c r="H128" s="194"/>
      <c r="I128" s="197"/>
      <c r="J128" s="198">
        <f>BK128</f>
        <v>0</v>
      </c>
      <c r="K128" s="194"/>
      <c r="L128" s="199"/>
      <c r="M128" s="200"/>
      <c r="N128" s="201"/>
      <c r="O128" s="201"/>
      <c r="P128" s="202">
        <f>P129+P130</f>
        <v>0</v>
      </c>
      <c r="Q128" s="201"/>
      <c r="R128" s="202">
        <f>R129+R130</f>
        <v>0</v>
      </c>
      <c r="S128" s="201"/>
      <c r="T128" s="203">
        <f>T129+T130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4" t="s">
        <v>81</v>
      </c>
      <c r="AT128" s="205" t="s">
        <v>75</v>
      </c>
      <c r="AU128" s="205" t="s">
        <v>76</v>
      </c>
      <c r="AY128" s="204" t="s">
        <v>120</v>
      </c>
      <c r="BK128" s="206">
        <f>BK129+BK130</f>
        <v>0</v>
      </c>
    </row>
    <row r="129" s="12" customFormat="1" ht="22.8" customHeight="1">
      <c r="A129" s="12"/>
      <c r="B129" s="193"/>
      <c r="C129" s="194"/>
      <c r="D129" s="195" t="s">
        <v>75</v>
      </c>
      <c r="E129" s="207" t="s">
        <v>121</v>
      </c>
      <c r="F129" s="207" t="s">
        <v>122</v>
      </c>
      <c r="G129" s="194"/>
      <c r="H129" s="194"/>
      <c r="I129" s="197"/>
      <c r="J129" s="208">
        <f>BK129</f>
        <v>0</v>
      </c>
      <c r="K129" s="194"/>
      <c r="L129" s="199"/>
      <c r="M129" s="200"/>
      <c r="N129" s="201"/>
      <c r="O129" s="201"/>
      <c r="P129" s="202">
        <v>0</v>
      </c>
      <c r="Q129" s="201"/>
      <c r="R129" s="202">
        <v>0</v>
      </c>
      <c r="S129" s="201"/>
      <c r="T129" s="203"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4" t="s">
        <v>81</v>
      </c>
      <c r="AT129" s="205" t="s">
        <v>75</v>
      </c>
      <c r="AU129" s="205" t="s">
        <v>81</v>
      </c>
      <c r="AY129" s="204" t="s">
        <v>120</v>
      </c>
      <c r="BK129" s="206">
        <v>0</v>
      </c>
    </row>
    <row r="130" s="12" customFormat="1" ht="22.8" customHeight="1">
      <c r="A130" s="12"/>
      <c r="B130" s="193"/>
      <c r="C130" s="194"/>
      <c r="D130" s="195" t="s">
        <v>75</v>
      </c>
      <c r="E130" s="207" t="s">
        <v>123</v>
      </c>
      <c r="F130" s="207" t="s">
        <v>124</v>
      </c>
      <c r="G130" s="194"/>
      <c r="H130" s="194"/>
      <c r="I130" s="197"/>
      <c r="J130" s="208">
        <f>BK130</f>
        <v>0</v>
      </c>
      <c r="K130" s="194"/>
      <c r="L130" s="199"/>
      <c r="M130" s="200"/>
      <c r="N130" s="201"/>
      <c r="O130" s="201"/>
      <c r="P130" s="202">
        <f>P131</f>
        <v>0</v>
      </c>
      <c r="Q130" s="201"/>
      <c r="R130" s="202">
        <f>R131</f>
        <v>0</v>
      </c>
      <c r="S130" s="201"/>
      <c r="T130" s="203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4" t="s">
        <v>81</v>
      </c>
      <c r="AT130" s="205" t="s">
        <v>75</v>
      </c>
      <c r="AU130" s="205" t="s">
        <v>81</v>
      </c>
      <c r="AY130" s="204" t="s">
        <v>120</v>
      </c>
      <c r="BK130" s="206">
        <f>BK131</f>
        <v>0</v>
      </c>
    </row>
    <row r="131" s="2" customFormat="1" ht="24.15" customHeight="1">
      <c r="A131" s="35"/>
      <c r="B131" s="36"/>
      <c r="C131" s="209" t="s">
        <v>81</v>
      </c>
      <c r="D131" s="209" t="s">
        <v>125</v>
      </c>
      <c r="E131" s="210" t="s">
        <v>126</v>
      </c>
      <c r="F131" s="211" t="s">
        <v>127</v>
      </c>
      <c r="G131" s="212" t="s">
        <v>128</v>
      </c>
      <c r="H131" s="213">
        <v>16</v>
      </c>
      <c r="I131" s="214"/>
      <c r="J131" s="215">
        <f>ROUND(I131*H131,2)</f>
        <v>0</v>
      </c>
      <c r="K131" s="216"/>
      <c r="L131" s="41"/>
      <c r="M131" s="217" t="s">
        <v>1</v>
      </c>
      <c r="N131" s="218" t="s">
        <v>41</v>
      </c>
      <c r="O131" s="88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1" t="s">
        <v>129</v>
      </c>
      <c r="AT131" s="221" t="s">
        <v>125</v>
      </c>
      <c r="AU131" s="221" t="s">
        <v>83</v>
      </c>
      <c r="AY131" s="14" t="s">
        <v>120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4" t="s">
        <v>81</v>
      </c>
      <c r="BK131" s="222">
        <f>ROUND(I131*H131,2)</f>
        <v>0</v>
      </c>
      <c r="BL131" s="14" t="s">
        <v>129</v>
      </c>
      <c r="BM131" s="221" t="s">
        <v>130</v>
      </c>
    </row>
    <row r="132" s="12" customFormat="1" ht="25.92" customHeight="1">
      <c r="A132" s="12"/>
      <c r="B132" s="193"/>
      <c r="C132" s="194"/>
      <c r="D132" s="195" t="s">
        <v>75</v>
      </c>
      <c r="E132" s="196" t="s">
        <v>131</v>
      </c>
      <c r="F132" s="196" t="s">
        <v>132</v>
      </c>
      <c r="G132" s="194"/>
      <c r="H132" s="194"/>
      <c r="I132" s="197"/>
      <c r="J132" s="198">
        <f>BK132</f>
        <v>0</v>
      </c>
      <c r="K132" s="194"/>
      <c r="L132" s="199"/>
      <c r="M132" s="200"/>
      <c r="N132" s="201"/>
      <c r="O132" s="201"/>
      <c r="P132" s="202">
        <f>P133</f>
        <v>0</v>
      </c>
      <c r="Q132" s="201"/>
      <c r="R132" s="202">
        <f>R133</f>
        <v>0</v>
      </c>
      <c r="S132" s="201"/>
      <c r="T132" s="203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4" t="s">
        <v>83</v>
      </c>
      <c r="AT132" s="205" t="s">
        <v>75</v>
      </c>
      <c r="AU132" s="205" t="s">
        <v>76</v>
      </c>
      <c r="AY132" s="204" t="s">
        <v>120</v>
      </c>
      <c r="BK132" s="206">
        <f>BK133</f>
        <v>0</v>
      </c>
    </row>
    <row r="133" s="12" customFormat="1" ht="22.8" customHeight="1">
      <c r="A133" s="12"/>
      <c r="B133" s="193"/>
      <c r="C133" s="194"/>
      <c r="D133" s="195" t="s">
        <v>75</v>
      </c>
      <c r="E133" s="207" t="s">
        <v>133</v>
      </c>
      <c r="F133" s="207" t="s">
        <v>134</v>
      </c>
      <c r="G133" s="194"/>
      <c r="H133" s="194"/>
      <c r="I133" s="197"/>
      <c r="J133" s="208">
        <f>BK133</f>
        <v>0</v>
      </c>
      <c r="K133" s="194"/>
      <c r="L133" s="199"/>
      <c r="M133" s="200"/>
      <c r="N133" s="201"/>
      <c r="O133" s="201"/>
      <c r="P133" s="202">
        <v>0</v>
      </c>
      <c r="Q133" s="201"/>
      <c r="R133" s="202">
        <v>0</v>
      </c>
      <c r="S133" s="201"/>
      <c r="T133" s="203"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4" t="s">
        <v>83</v>
      </c>
      <c r="AT133" s="205" t="s">
        <v>75</v>
      </c>
      <c r="AU133" s="205" t="s">
        <v>81</v>
      </c>
      <c r="AY133" s="204" t="s">
        <v>120</v>
      </c>
      <c r="BK133" s="206">
        <v>0</v>
      </c>
    </row>
    <row r="134" s="12" customFormat="1" ht="25.92" customHeight="1">
      <c r="A134" s="12"/>
      <c r="B134" s="193"/>
      <c r="C134" s="194"/>
      <c r="D134" s="195" t="s">
        <v>75</v>
      </c>
      <c r="E134" s="196" t="s">
        <v>135</v>
      </c>
      <c r="F134" s="196" t="s">
        <v>136</v>
      </c>
      <c r="G134" s="194"/>
      <c r="H134" s="194"/>
      <c r="I134" s="197"/>
      <c r="J134" s="198">
        <f>BK134</f>
        <v>0</v>
      </c>
      <c r="K134" s="194"/>
      <c r="L134" s="199"/>
      <c r="M134" s="200"/>
      <c r="N134" s="201"/>
      <c r="O134" s="201"/>
      <c r="P134" s="202">
        <f>P135+P178</f>
        <v>0</v>
      </c>
      <c r="Q134" s="201"/>
      <c r="R134" s="202">
        <f>R135+R178</f>
        <v>0.96663270000000012</v>
      </c>
      <c r="S134" s="201"/>
      <c r="T134" s="203">
        <f>T135+T178</f>
        <v>0.96189999999999998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4" t="s">
        <v>137</v>
      </c>
      <c r="AT134" s="205" t="s">
        <v>75</v>
      </c>
      <c r="AU134" s="205" t="s">
        <v>76</v>
      </c>
      <c r="AY134" s="204" t="s">
        <v>120</v>
      </c>
      <c r="BK134" s="206">
        <f>BK135+BK178</f>
        <v>0</v>
      </c>
    </row>
    <row r="135" s="12" customFormat="1" ht="22.8" customHeight="1">
      <c r="A135" s="12"/>
      <c r="B135" s="193"/>
      <c r="C135" s="194"/>
      <c r="D135" s="195" t="s">
        <v>75</v>
      </c>
      <c r="E135" s="207" t="s">
        <v>138</v>
      </c>
      <c r="F135" s="207" t="s">
        <v>139</v>
      </c>
      <c r="G135" s="194"/>
      <c r="H135" s="194"/>
      <c r="I135" s="197"/>
      <c r="J135" s="208">
        <f>BK135</f>
        <v>0</v>
      </c>
      <c r="K135" s="194"/>
      <c r="L135" s="199"/>
      <c r="M135" s="200"/>
      <c r="N135" s="201"/>
      <c r="O135" s="201"/>
      <c r="P135" s="202">
        <f>SUM(P136:P177)</f>
        <v>0</v>
      </c>
      <c r="Q135" s="201"/>
      <c r="R135" s="202">
        <f>SUM(R136:R177)</f>
        <v>0.11478519999999999</v>
      </c>
      <c r="S135" s="201"/>
      <c r="T135" s="203">
        <f>SUM(T136:T177)</f>
        <v>0.0155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4" t="s">
        <v>137</v>
      </c>
      <c r="AT135" s="205" t="s">
        <v>75</v>
      </c>
      <c r="AU135" s="205" t="s">
        <v>81</v>
      </c>
      <c r="AY135" s="204" t="s">
        <v>120</v>
      </c>
      <c r="BK135" s="206">
        <f>SUM(BK136:BK177)</f>
        <v>0</v>
      </c>
    </row>
    <row r="136" s="2" customFormat="1" ht="24.15" customHeight="1">
      <c r="A136" s="35"/>
      <c r="B136" s="36"/>
      <c r="C136" s="209" t="s">
        <v>83</v>
      </c>
      <c r="D136" s="209" t="s">
        <v>125</v>
      </c>
      <c r="E136" s="210" t="s">
        <v>140</v>
      </c>
      <c r="F136" s="211" t="s">
        <v>141</v>
      </c>
      <c r="G136" s="212" t="s">
        <v>142</v>
      </c>
      <c r="H136" s="213">
        <v>12</v>
      </c>
      <c r="I136" s="214"/>
      <c r="J136" s="215">
        <f>ROUND(I136*H136,2)</f>
        <v>0</v>
      </c>
      <c r="K136" s="216"/>
      <c r="L136" s="41"/>
      <c r="M136" s="217" t="s">
        <v>1</v>
      </c>
      <c r="N136" s="218" t="s">
        <v>41</v>
      </c>
      <c r="O136" s="88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1" t="s">
        <v>143</v>
      </c>
      <c r="AT136" s="221" t="s">
        <v>125</v>
      </c>
      <c r="AU136" s="221" t="s">
        <v>83</v>
      </c>
      <c r="AY136" s="14" t="s">
        <v>120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4" t="s">
        <v>81</v>
      </c>
      <c r="BK136" s="222">
        <f>ROUND(I136*H136,2)</f>
        <v>0</v>
      </c>
      <c r="BL136" s="14" t="s">
        <v>143</v>
      </c>
      <c r="BM136" s="221" t="s">
        <v>144</v>
      </c>
    </row>
    <row r="137" s="2" customFormat="1" ht="24.15" customHeight="1">
      <c r="A137" s="35"/>
      <c r="B137" s="36"/>
      <c r="C137" s="223" t="s">
        <v>137</v>
      </c>
      <c r="D137" s="223" t="s">
        <v>135</v>
      </c>
      <c r="E137" s="224" t="s">
        <v>145</v>
      </c>
      <c r="F137" s="225" t="s">
        <v>146</v>
      </c>
      <c r="G137" s="226" t="s">
        <v>147</v>
      </c>
      <c r="H137" s="227">
        <v>7</v>
      </c>
      <c r="I137" s="228"/>
      <c r="J137" s="229">
        <f>ROUND(I137*H137,2)</f>
        <v>0</v>
      </c>
      <c r="K137" s="230"/>
      <c r="L137" s="231"/>
      <c r="M137" s="232" t="s">
        <v>1</v>
      </c>
      <c r="N137" s="233" t="s">
        <v>41</v>
      </c>
      <c r="O137" s="88"/>
      <c r="P137" s="219">
        <f>O137*H137</f>
        <v>0</v>
      </c>
      <c r="Q137" s="219">
        <v>0.00064000000000000005</v>
      </c>
      <c r="R137" s="219">
        <f>Q137*H137</f>
        <v>0.0044800000000000005</v>
      </c>
      <c r="S137" s="219">
        <v>0</v>
      </c>
      <c r="T137" s="220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1" t="s">
        <v>148</v>
      </c>
      <c r="AT137" s="221" t="s">
        <v>135</v>
      </c>
      <c r="AU137" s="221" t="s">
        <v>83</v>
      </c>
      <c r="AY137" s="14" t="s">
        <v>120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4" t="s">
        <v>81</v>
      </c>
      <c r="BK137" s="222">
        <f>ROUND(I137*H137,2)</f>
        <v>0</v>
      </c>
      <c r="BL137" s="14" t="s">
        <v>143</v>
      </c>
      <c r="BM137" s="221" t="s">
        <v>149</v>
      </c>
    </row>
    <row r="138" s="2" customFormat="1" ht="37.8" customHeight="1">
      <c r="A138" s="35"/>
      <c r="B138" s="36"/>
      <c r="C138" s="209" t="s">
        <v>129</v>
      </c>
      <c r="D138" s="209" t="s">
        <v>125</v>
      </c>
      <c r="E138" s="210" t="s">
        <v>150</v>
      </c>
      <c r="F138" s="211" t="s">
        <v>151</v>
      </c>
      <c r="G138" s="212" t="s">
        <v>142</v>
      </c>
      <c r="H138" s="213">
        <v>46</v>
      </c>
      <c r="I138" s="214"/>
      <c r="J138" s="215">
        <f>ROUND(I138*H138,2)</f>
        <v>0</v>
      </c>
      <c r="K138" s="216"/>
      <c r="L138" s="41"/>
      <c r="M138" s="217" t="s">
        <v>1</v>
      </c>
      <c r="N138" s="218" t="s">
        <v>41</v>
      </c>
      <c r="O138" s="88"/>
      <c r="P138" s="219">
        <f>O138*H138</f>
        <v>0</v>
      </c>
      <c r="Q138" s="219">
        <v>0</v>
      </c>
      <c r="R138" s="219">
        <f>Q138*H138</f>
        <v>0</v>
      </c>
      <c r="S138" s="219">
        <v>0</v>
      </c>
      <c r="T138" s="220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1" t="s">
        <v>143</v>
      </c>
      <c r="AT138" s="221" t="s">
        <v>125</v>
      </c>
      <c r="AU138" s="221" t="s">
        <v>83</v>
      </c>
      <c r="AY138" s="14" t="s">
        <v>120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4" t="s">
        <v>81</v>
      </c>
      <c r="BK138" s="222">
        <f>ROUND(I138*H138,2)</f>
        <v>0</v>
      </c>
      <c r="BL138" s="14" t="s">
        <v>143</v>
      </c>
      <c r="BM138" s="221" t="s">
        <v>152</v>
      </c>
    </row>
    <row r="139" s="2" customFormat="1" ht="33" customHeight="1">
      <c r="A139" s="35"/>
      <c r="B139" s="36"/>
      <c r="C139" s="209" t="s">
        <v>121</v>
      </c>
      <c r="D139" s="209" t="s">
        <v>125</v>
      </c>
      <c r="E139" s="210" t="s">
        <v>153</v>
      </c>
      <c r="F139" s="211" t="s">
        <v>154</v>
      </c>
      <c r="G139" s="212" t="s">
        <v>142</v>
      </c>
      <c r="H139" s="213">
        <v>24</v>
      </c>
      <c r="I139" s="214"/>
      <c r="J139" s="215">
        <f>ROUND(I139*H139,2)</f>
        <v>0</v>
      </c>
      <c r="K139" s="216"/>
      <c r="L139" s="41"/>
      <c r="M139" s="217" t="s">
        <v>1</v>
      </c>
      <c r="N139" s="218" t="s">
        <v>41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1" t="s">
        <v>143</v>
      </c>
      <c r="AT139" s="221" t="s">
        <v>125</v>
      </c>
      <c r="AU139" s="221" t="s">
        <v>83</v>
      </c>
      <c r="AY139" s="14" t="s">
        <v>120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4" t="s">
        <v>81</v>
      </c>
      <c r="BK139" s="222">
        <f>ROUND(I139*H139,2)</f>
        <v>0</v>
      </c>
      <c r="BL139" s="14" t="s">
        <v>143</v>
      </c>
      <c r="BM139" s="221" t="s">
        <v>155</v>
      </c>
    </row>
    <row r="140" s="2" customFormat="1" ht="24.15" customHeight="1">
      <c r="A140" s="35"/>
      <c r="B140" s="36"/>
      <c r="C140" s="209" t="s">
        <v>156</v>
      </c>
      <c r="D140" s="209" t="s">
        <v>125</v>
      </c>
      <c r="E140" s="210" t="s">
        <v>157</v>
      </c>
      <c r="F140" s="211" t="s">
        <v>158</v>
      </c>
      <c r="G140" s="212" t="s">
        <v>142</v>
      </c>
      <c r="H140" s="213">
        <v>5</v>
      </c>
      <c r="I140" s="214"/>
      <c r="J140" s="215">
        <f>ROUND(I140*H140,2)</f>
        <v>0</v>
      </c>
      <c r="K140" s="216"/>
      <c r="L140" s="41"/>
      <c r="M140" s="217" t="s">
        <v>1</v>
      </c>
      <c r="N140" s="218" t="s">
        <v>41</v>
      </c>
      <c r="O140" s="88"/>
      <c r="P140" s="219">
        <f>O140*H140</f>
        <v>0</v>
      </c>
      <c r="Q140" s="219">
        <v>0</v>
      </c>
      <c r="R140" s="219">
        <f>Q140*H140</f>
        <v>0</v>
      </c>
      <c r="S140" s="219">
        <v>0</v>
      </c>
      <c r="T140" s="220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1" t="s">
        <v>143</v>
      </c>
      <c r="AT140" s="221" t="s">
        <v>125</v>
      </c>
      <c r="AU140" s="221" t="s">
        <v>83</v>
      </c>
      <c r="AY140" s="14" t="s">
        <v>120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4" t="s">
        <v>81</v>
      </c>
      <c r="BK140" s="222">
        <f>ROUND(I140*H140,2)</f>
        <v>0</v>
      </c>
      <c r="BL140" s="14" t="s">
        <v>143</v>
      </c>
      <c r="BM140" s="221" t="s">
        <v>159</v>
      </c>
    </row>
    <row r="141" s="2" customFormat="1" ht="16.5" customHeight="1">
      <c r="A141" s="35"/>
      <c r="B141" s="36"/>
      <c r="C141" s="223" t="s">
        <v>160</v>
      </c>
      <c r="D141" s="223" t="s">
        <v>135</v>
      </c>
      <c r="E141" s="224" t="s">
        <v>161</v>
      </c>
      <c r="F141" s="225" t="s">
        <v>162</v>
      </c>
      <c r="G141" s="226" t="s">
        <v>163</v>
      </c>
      <c r="H141" s="227">
        <v>5</v>
      </c>
      <c r="I141" s="228"/>
      <c r="J141" s="229">
        <f>ROUND(I141*H141,2)</f>
        <v>0</v>
      </c>
      <c r="K141" s="230"/>
      <c r="L141" s="231"/>
      <c r="M141" s="232" t="s">
        <v>1</v>
      </c>
      <c r="N141" s="233" t="s">
        <v>41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1" t="s">
        <v>164</v>
      </c>
      <c r="AT141" s="221" t="s">
        <v>135</v>
      </c>
      <c r="AU141" s="221" t="s">
        <v>83</v>
      </c>
      <c r="AY141" s="14" t="s">
        <v>120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4" t="s">
        <v>81</v>
      </c>
      <c r="BK141" s="222">
        <f>ROUND(I141*H141,2)</f>
        <v>0</v>
      </c>
      <c r="BL141" s="14" t="s">
        <v>164</v>
      </c>
      <c r="BM141" s="221" t="s">
        <v>165</v>
      </c>
    </row>
    <row r="142" s="2" customFormat="1" ht="16.5" customHeight="1">
      <c r="A142" s="35"/>
      <c r="B142" s="36"/>
      <c r="C142" s="223" t="s">
        <v>166</v>
      </c>
      <c r="D142" s="223" t="s">
        <v>135</v>
      </c>
      <c r="E142" s="224" t="s">
        <v>167</v>
      </c>
      <c r="F142" s="225" t="s">
        <v>168</v>
      </c>
      <c r="G142" s="226" t="s">
        <v>163</v>
      </c>
      <c r="H142" s="227">
        <v>5</v>
      </c>
      <c r="I142" s="228"/>
      <c r="J142" s="229">
        <f>ROUND(I142*H142,2)</f>
        <v>0</v>
      </c>
      <c r="K142" s="230"/>
      <c r="L142" s="231"/>
      <c r="M142" s="232" t="s">
        <v>1</v>
      </c>
      <c r="N142" s="233" t="s">
        <v>41</v>
      </c>
      <c r="O142" s="88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20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1" t="s">
        <v>164</v>
      </c>
      <c r="AT142" s="221" t="s">
        <v>135</v>
      </c>
      <c r="AU142" s="221" t="s">
        <v>83</v>
      </c>
      <c r="AY142" s="14" t="s">
        <v>120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4" t="s">
        <v>81</v>
      </c>
      <c r="BK142" s="222">
        <f>ROUND(I142*H142,2)</f>
        <v>0</v>
      </c>
      <c r="BL142" s="14" t="s">
        <v>164</v>
      </c>
      <c r="BM142" s="221" t="s">
        <v>169</v>
      </c>
    </row>
    <row r="143" s="2" customFormat="1" ht="24.15" customHeight="1">
      <c r="A143" s="35"/>
      <c r="B143" s="36"/>
      <c r="C143" s="209" t="s">
        <v>123</v>
      </c>
      <c r="D143" s="209" t="s">
        <v>125</v>
      </c>
      <c r="E143" s="210" t="s">
        <v>170</v>
      </c>
      <c r="F143" s="211" t="s">
        <v>171</v>
      </c>
      <c r="G143" s="212" t="s">
        <v>142</v>
      </c>
      <c r="H143" s="213">
        <v>4</v>
      </c>
      <c r="I143" s="214"/>
      <c r="J143" s="215">
        <f>ROUND(I143*H143,2)</f>
        <v>0</v>
      </c>
      <c r="K143" s="216"/>
      <c r="L143" s="41"/>
      <c r="M143" s="217" t="s">
        <v>1</v>
      </c>
      <c r="N143" s="218" t="s">
        <v>41</v>
      </c>
      <c r="O143" s="88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1" t="s">
        <v>143</v>
      </c>
      <c r="AT143" s="221" t="s">
        <v>125</v>
      </c>
      <c r="AU143" s="221" t="s">
        <v>83</v>
      </c>
      <c r="AY143" s="14" t="s">
        <v>120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4" t="s">
        <v>81</v>
      </c>
      <c r="BK143" s="222">
        <f>ROUND(I143*H143,2)</f>
        <v>0</v>
      </c>
      <c r="BL143" s="14" t="s">
        <v>143</v>
      </c>
      <c r="BM143" s="221" t="s">
        <v>172</v>
      </c>
    </row>
    <row r="144" s="2" customFormat="1" ht="21.75" customHeight="1">
      <c r="A144" s="35"/>
      <c r="B144" s="36"/>
      <c r="C144" s="223" t="s">
        <v>173</v>
      </c>
      <c r="D144" s="223" t="s">
        <v>135</v>
      </c>
      <c r="E144" s="224" t="s">
        <v>174</v>
      </c>
      <c r="F144" s="225" t="s">
        <v>175</v>
      </c>
      <c r="G144" s="226" t="s">
        <v>163</v>
      </c>
      <c r="H144" s="227">
        <v>4</v>
      </c>
      <c r="I144" s="228"/>
      <c r="J144" s="229">
        <f>ROUND(I144*H144,2)</f>
        <v>0</v>
      </c>
      <c r="K144" s="230"/>
      <c r="L144" s="231"/>
      <c r="M144" s="232" t="s">
        <v>1</v>
      </c>
      <c r="N144" s="233" t="s">
        <v>41</v>
      </c>
      <c r="O144" s="88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20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1" t="s">
        <v>164</v>
      </c>
      <c r="AT144" s="221" t="s">
        <v>135</v>
      </c>
      <c r="AU144" s="221" t="s">
        <v>83</v>
      </c>
      <c r="AY144" s="14" t="s">
        <v>120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4" t="s">
        <v>81</v>
      </c>
      <c r="BK144" s="222">
        <f>ROUND(I144*H144,2)</f>
        <v>0</v>
      </c>
      <c r="BL144" s="14" t="s">
        <v>164</v>
      </c>
      <c r="BM144" s="221" t="s">
        <v>176</v>
      </c>
    </row>
    <row r="145" s="2" customFormat="1" ht="24.15" customHeight="1">
      <c r="A145" s="35"/>
      <c r="B145" s="36"/>
      <c r="C145" s="223" t="s">
        <v>177</v>
      </c>
      <c r="D145" s="223" t="s">
        <v>135</v>
      </c>
      <c r="E145" s="224" t="s">
        <v>178</v>
      </c>
      <c r="F145" s="225" t="s">
        <v>179</v>
      </c>
      <c r="G145" s="226" t="s">
        <v>142</v>
      </c>
      <c r="H145" s="227">
        <v>4</v>
      </c>
      <c r="I145" s="228"/>
      <c r="J145" s="229">
        <f>ROUND(I145*H145,2)</f>
        <v>0</v>
      </c>
      <c r="K145" s="230"/>
      <c r="L145" s="231"/>
      <c r="M145" s="232" t="s">
        <v>1</v>
      </c>
      <c r="N145" s="233" t="s">
        <v>41</v>
      </c>
      <c r="O145" s="88"/>
      <c r="P145" s="219">
        <f>O145*H145</f>
        <v>0</v>
      </c>
      <c r="Q145" s="219">
        <v>0.0053</v>
      </c>
      <c r="R145" s="219">
        <f>Q145*H145</f>
        <v>0.0212</v>
      </c>
      <c r="S145" s="219">
        <v>0</v>
      </c>
      <c r="T145" s="22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1" t="s">
        <v>164</v>
      </c>
      <c r="AT145" s="221" t="s">
        <v>135</v>
      </c>
      <c r="AU145" s="221" t="s">
        <v>83</v>
      </c>
      <c r="AY145" s="14" t="s">
        <v>120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4" t="s">
        <v>81</v>
      </c>
      <c r="BK145" s="222">
        <f>ROUND(I145*H145,2)</f>
        <v>0</v>
      </c>
      <c r="BL145" s="14" t="s">
        <v>164</v>
      </c>
      <c r="BM145" s="221" t="s">
        <v>180</v>
      </c>
    </row>
    <row r="146" s="2" customFormat="1" ht="16.5" customHeight="1">
      <c r="A146" s="35"/>
      <c r="B146" s="36"/>
      <c r="C146" s="223" t="s">
        <v>8</v>
      </c>
      <c r="D146" s="223" t="s">
        <v>135</v>
      </c>
      <c r="E146" s="224" t="s">
        <v>181</v>
      </c>
      <c r="F146" s="225" t="s">
        <v>182</v>
      </c>
      <c r="G146" s="226" t="s">
        <v>163</v>
      </c>
      <c r="H146" s="227">
        <v>4</v>
      </c>
      <c r="I146" s="228"/>
      <c r="J146" s="229">
        <f>ROUND(I146*H146,2)</f>
        <v>0</v>
      </c>
      <c r="K146" s="230"/>
      <c r="L146" s="231"/>
      <c r="M146" s="232" t="s">
        <v>1</v>
      </c>
      <c r="N146" s="233" t="s">
        <v>41</v>
      </c>
      <c r="O146" s="88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1" t="s">
        <v>164</v>
      </c>
      <c r="AT146" s="221" t="s">
        <v>135</v>
      </c>
      <c r="AU146" s="221" t="s">
        <v>83</v>
      </c>
      <c r="AY146" s="14" t="s">
        <v>120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4" t="s">
        <v>81</v>
      </c>
      <c r="BK146" s="222">
        <f>ROUND(I146*H146,2)</f>
        <v>0</v>
      </c>
      <c r="BL146" s="14" t="s">
        <v>164</v>
      </c>
      <c r="BM146" s="221" t="s">
        <v>183</v>
      </c>
    </row>
    <row r="147" s="2" customFormat="1" ht="16.5" customHeight="1">
      <c r="A147" s="35"/>
      <c r="B147" s="36"/>
      <c r="C147" s="209" t="s">
        <v>184</v>
      </c>
      <c r="D147" s="209" t="s">
        <v>125</v>
      </c>
      <c r="E147" s="210" t="s">
        <v>185</v>
      </c>
      <c r="F147" s="211" t="s">
        <v>186</v>
      </c>
      <c r="G147" s="212" t="s">
        <v>142</v>
      </c>
      <c r="H147" s="213">
        <v>4</v>
      </c>
      <c r="I147" s="214"/>
      <c r="J147" s="215">
        <f>ROUND(I147*H147,2)</f>
        <v>0</v>
      </c>
      <c r="K147" s="216"/>
      <c r="L147" s="41"/>
      <c r="M147" s="217" t="s">
        <v>1</v>
      </c>
      <c r="N147" s="218" t="s">
        <v>41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1" t="s">
        <v>143</v>
      </c>
      <c r="AT147" s="221" t="s">
        <v>125</v>
      </c>
      <c r="AU147" s="221" t="s">
        <v>83</v>
      </c>
      <c r="AY147" s="14" t="s">
        <v>120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4" t="s">
        <v>81</v>
      </c>
      <c r="BK147" s="222">
        <f>ROUND(I147*H147,2)</f>
        <v>0</v>
      </c>
      <c r="BL147" s="14" t="s">
        <v>143</v>
      </c>
      <c r="BM147" s="221" t="s">
        <v>187</v>
      </c>
    </row>
    <row r="148" s="2" customFormat="1" ht="21.75" customHeight="1">
      <c r="A148" s="35"/>
      <c r="B148" s="36"/>
      <c r="C148" s="223" t="s">
        <v>188</v>
      </c>
      <c r="D148" s="223" t="s">
        <v>135</v>
      </c>
      <c r="E148" s="224" t="s">
        <v>189</v>
      </c>
      <c r="F148" s="225" t="s">
        <v>190</v>
      </c>
      <c r="G148" s="226" t="s">
        <v>163</v>
      </c>
      <c r="H148" s="227">
        <v>4</v>
      </c>
      <c r="I148" s="228"/>
      <c r="J148" s="229">
        <f>ROUND(I148*H148,2)</f>
        <v>0</v>
      </c>
      <c r="K148" s="230"/>
      <c r="L148" s="231"/>
      <c r="M148" s="232" t="s">
        <v>1</v>
      </c>
      <c r="N148" s="233" t="s">
        <v>41</v>
      </c>
      <c r="O148" s="88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1" t="s">
        <v>164</v>
      </c>
      <c r="AT148" s="221" t="s">
        <v>135</v>
      </c>
      <c r="AU148" s="221" t="s">
        <v>83</v>
      </c>
      <c r="AY148" s="14" t="s">
        <v>120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4" t="s">
        <v>81</v>
      </c>
      <c r="BK148" s="222">
        <f>ROUND(I148*H148,2)</f>
        <v>0</v>
      </c>
      <c r="BL148" s="14" t="s">
        <v>164</v>
      </c>
      <c r="BM148" s="221" t="s">
        <v>191</v>
      </c>
    </row>
    <row r="149" s="2" customFormat="1" ht="33" customHeight="1">
      <c r="A149" s="35"/>
      <c r="B149" s="36"/>
      <c r="C149" s="209" t="s">
        <v>192</v>
      </c>
      <c r="D149" s="209" t="s">
        <v>125</v>
      </c>
      <c r="E149" s="210" t="s">
        <v>193</v>
      </c>
      <c r="F149" s="211" t="s">
        <v>194</v>
      </c>
      <c r="G149" s="212" t="s">
        <v>147</v>
      </c>
      <c r="H149" s="213">
        <v>30</v>
      </c>
      <c r="I149" s="214"/>
      <c r="J149" s="215">
        <f>ROUND(I149*H149,2)</f>
        <v>0</v>
      </c>
      <c r="K149" s="216"/>
      <c r="L149" s="41"/>
      <c r="M149" s="217" t="s">
        <v>1</v>
      </c>
      <c r="N149" s="218" t="s">
        <v>41</v>
      </c>
      <c r="O149" s="88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1" t="s">
        <v>143</v>
      </c>
      <c r="AT149" s="221" t="s">
        <v>125</v>
      </c>
      <c r="AU149" s="221" t="s">
        <v>83</v>
      </c>
      <c r="AY149" s="14" t="s">
        <v>120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4" t="s">
        <v>81</v>
      </c>
      <c r="BK149" s="222">
        <f>ROUND(I149*H149,2)</f>
        <v>0</v>
      </c>
      <c r="BL149" s="14" t="s">
        <v>143</v>
      </c>
      <c r="BM149" s="221" t="s">
        <v>195</v>
      </c>
    </row>
    <row r="150" s="2" customFormat="1" ht="16.5" customHeight="1">
      <c r="A150" s="35"/>
      <c r="B150" s="36"/>
      <c r="C150" s="223" t="s">
        <v>196</v>
      </c>
      <c r="D150" s="223" t="s">
        <v>135</v>
      </c>
      <c r="E150" s="224" t="s">
        <v>197</v>
      </c>
      <c r="F150" s="225" t="s">
        <v>198</v>
      </c>
      <c r="G150" s="226" t="s">
        <v>142</v>
      </c>
      <c r="H150" s="227">
        <v>8</v>
      </c>
      <c r="I150" s="228"/>
      <c r="J150" s="229">
        <f>ROUND(I150*H150,2)</f>
        <v>0</v>
      </c>
      <c r="K150" s="230"/>
      <c r="L150" s="231"/>
      <c r="M150" s="232" t="s">
        <v>1</v>
      </c>
      <c r="N150" s="233" t="s">
        <v>41</v>
      </c>
      <c r="O150" s="88"/>
      <c r="P150" s="219">
        <f>O150*H150</f>
        <v>0</v>
      </c>
      <c r="Q150" s="219">
        <v>0.0039199999999999999</v>
      </c>
      <c r="R150" s="219">
        <f>Q150*H150</f>
        <v>0.031359999999999999</v>
      </c>
      <c r="S150" s="219">
        <v>0</v>
      </c>
      <c r="T150" s="22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1" t="s">
        <v>148</v>
      </c>
      <c r="AT150" s="221" t="s">
        <v>135</v>
      </c>
      <c r="AU150" s="221" t="s">
        <v>83</v>
      </c>
      <c r="AY150" s="14" t="s">
        <v>120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4" t="s">
        <v>81</v>
      </c>
      <c r="BK150" s="222">
        <f>ROUND(I150*H150,2)</f>
        <v>0</v>
      </c>
      <c r="BL150" s="14" t="s">
        <v>143</v>
      </c>
      <c r="BM150" s="221" t="s">
        <v>199</v>
      </c>
    </row>
    <row r="151" s="2" customFormat="1" ht="16.5" customHeight="1">
      <c r="A151" s="35"/>
      <c r="B151" s="36"/>
      <c r="C151" s="223" t="s">
        <v>200</v>
      </c>
      <c r="D151" s="223" t="s">
        <v>135</v>
      </c>
      <c r="E151" s="224" t="s">
        <v>201</v>
      </c>
      <c r="F151" s="225" t="s">
        <v>202</v>
      </c>
      <c r="G151" s="226" t="s">
        <v>203</v>
      </c>
      <c r="H151" s="227">
        <v>30</v>
      </c>
      <c r="I151" s="228"/>
      <c r="J151" s="229">
        <f>ROUND(I151*H151,2)</f>
        <v>0</v>
      </c>
      <c r="K151" s="230"/>
      <c r="L151" s="231"/>
      <c r="M151" s="232" t="s">
        <v>1</v>
      </c>
      <c r="N151" s="233" t="s">
        <v>41</v>
      </c>
      <c r="O151" s="88"/>
      <c r="P151" s="219">
        <f>O151*H151</f>
        <v>0</v>
      </c>
      <c r="Q151" s="219">
        <v>0.001</v>
      </c>
      <c r="R151" s="219">
        <f>Q151*H151</f>
        <v>0.029999999999999999</v>
      </c>
      <c r="S151" s="219">
        <v>0</v>
      </c>
      <c r="T151" s="220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1" t="s">
        <v>148</v>
      </c>
      <c r="AT151" s="221" t="s">
        <v>135</v>
      </c>
      <c r="AU151" s="221" t="s">
        <v>83</v>
      </c>
      <c r="AY151" s="14" t="s">
        <v>120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4" t="s">
        <v>81</v>
      </c>
      <c r="BK151" s="222">
        <f>ROUND(I151*H151,2)</f>
        <v>0</v>
      </c>
      <c r="BL151" s="14" t="s">
        <v>143</v>
      </c>
      <c r="BM151" s="221" t="s">
        <v>204</v>
      </c>
    </row>
    <row r="152" s="2" customFormat="1" ht="16.5" customHeight="1">
      <c r="A152" s="35"/>
      <c r="B152" s="36"/>
      <c r="C152" s="209" t="s">
        <v>205</v>
      </c>
      <c r="D152" s="209" t="s">
        <v>125</v>
      </c>
      <c r="E152" s="210" t="s">
        <v>206</v>
      </c>
      <c r="F152" s="211" t="s">
        <v>207</v>
      </c>
      <c r="G152" s="212" t="s">
        <v>142</v>
      </c>
      <c r="H152" s="213">
        <v>16</v>
      </c>
      <c r="I152" s="214"/>
      <c r="J152" s="215">
        <f>ROUND(I152*H152,2)</f>
        <v>0</v>
      </c>
      <c r="K152" s="216"/>
      <c r="L152" s="41"/>
      <c r="M152" s="217" t="s">
        <v>1</v>
      </c>
      <c r="N152" s="218" t="s">
        <v>41</v>
      </c>
      <c r="O152" s="88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1" t="s">
        <v>143</v>
      </c>
      <c r="AT152" s="221" t="s">
        <v>125</v>
      </c>
      <c r="AU152" s="221" t="s">
        <v>83</v>
      </c>
      <c r="AY152" s="14" t="s">
        <v>120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4" t="s">
        <v>81</v>
      </c>
      <c r="BK152" s="222">
        <f>ROUND(I152*H152,2)</f>
        <v>0</v>
      </c>
      <c r="BL152" s="14" t="s">
        <v>143</v>
      </c>
      <c r="BM152" s="221" t="s">
        <v>208</v>
      </c>
    </row>
    <row r="153" s="2" customFormat="1" ht="16.5" customHeight="1">
      <c r="A153" s="35"/>
      <c r="B153" s="36"/>
      <c r="C153" s="223" t="s">
        <v>209</v>
      </c>
      <c r="D153" s="223" t="s">
        <v>135</v>
      </c>
      <c r="E153" s="224" t="s">
        <v>210</v>
      </c>
      <c r="F153" s="225" t="s">
        <v>211</v>
      </c>
      <c r="G153" s="226" t="s">
        <v>142</v>
      </c>
      <c r="H153" s="227">
        <v>8</v>
      </c>
      <c r="I153" s="228"/>
      <c r="J153" s="229">
        <f>ROUND(I153*H153,2)</f>
        <v>0</v>
      </c>
      <c r="K153" s="230"/>
      <c r="L153" s="231"/>
      <c r="M153" s="232" t="s">
        <v>1</v>
      </c>
      <c r="N153" s="233" t="s">
        <v>41</v>
      </c>
      <c r="O153" s="88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2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1" t="s">
        <v>164</v>
      </c>
      <c r="AT153" s="221" t="s">
        <v>135</v>
      </c>
      <c r="AU153" s="221" t="s">
        <v>83</v>
      </c>
      <c r="AY153" s="14" t="s">
        <v>120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4" t="s">
        <v>81</v>
      </c>
      <c r="BK153" s="222">
        <f>ROUND(I153*H153,2)</f>
        <v>0</v>
      </c>
      <c r="BL153" s="14" t="s">
        <v>164</v>
      </c>
      <c r="BM153" s="221" t="s">
        <v>212</v>
      </c>
    </row>
    <row r="154" s="2" customFormat="1" ht="16.5" customHeight="1">
      <c r="A154" s="35"/>
      <c r="B154" s="36"/>
      <c r="C154" s="223" t="s">
        <v>213</v>
      </c>
      <c r="D154" s="223" t="s">
        <v>135</v>
      </c>
      <c r="E154" s="224" t="s">
        <v>214</v>
      </c>
      <c r="F154" s="225" t="s">
        <v>215</v>
      </c>
      <c r="G154" s="226" t="s">
        <v>142</v>
      </c>
      <c r="H154" s="227">
        <v>8</v>
      </c>
      <c r="I154" s="228"/>
      <c r="J154" s="229">
        <f>ROUND(I154*H154,2)</f>
        <v>0</v>
      </c>
      <c r="K154" s="230"/>
      <c r="L154" s="231"/>
      <c r="M154" s="232" t="s">
        <v>1</v>
      </c>
      <c r="N154" s="233" t="s">
        <v>41</v>
      </c>
      <c r="O154" s="88"/>
      <c r="P154" s="219">
        <f>O154*H154</f>
        <v>0</v>
      </c>
      <c r="Q154" s="219">
        <v>0.00016000000000000001</v>
      </c>
      <c r="R154" s="219">
        <f>Q154*H154</f>
        <v>0.0012800000000000001</v>
      </c>
      <c r="S154" s="219">
        <v>0</v>
      </c>
      <c r="T154" s="22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1" t="s">
        <v>164</v>
      </c>
      <c r="AT154" s="221" t="s">
        <v>135</v>
      </c>
      <c r="AU154" s="221" t="s">
        <v>83</v>
      </c>
      <c r="AY154" s="14" t="s">
        <v>120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4" t="s">
        <v>81</v>
      </c>
      <c r="BK154" s="222">
        <f>ROUND(I154*H154,2)</f>
        <v>0</v>
      </c>
      <c r="BL154" s="14" t="s">
        <v>164</v>
      </c>
      <c r="BM154" s="221" t="s">
        <v>216</v>
      </c>
    </row>
    <row r="155" s="2" customFormat="1" ht="33" customHeight="1">
      <c r="A155" s="35"/>
      <c r="B155" s="36"/>
      <c r="C155" s="209" t="s">
        <v>7</v>
      </c>
      <c r="D155" s="209" t="s">
        <v>125</v>
      </c>
      <c r="E155" s="210" t="s">
        <v>217</v>
      </c>
      <c r="F155" s="211" t="s">
        <v>218</v>
      </c>
      <c r="G155" s="212" t="s">
        <v>142</v>
      </c>
      <c r="H155" s="213">
        <v>1</v>
      </c>
      <c r="I155" s="214"/>
      <c r="J155" s="215">
        <f>ROUND(I155*H155,2)</f>
        <v>0</v>
      </c>
      <c r="K155" s="216"/>
      <c r="L155" s="41"/>
      <c r="M155" s="217" t="s">
        <v>1</v>
      </c>
      <c r="N155" s="218" t="s">
        <v>41</v>
      </c>
      <c r="O155" s="88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1" t="s">
        <v>143</v>
      </c>
      <c r="AT155" s="221" t="s">
        <v>125</v>
      </c>
      <c r="AU155" s="221" t="s">
        <v>83</v>
      </c>
      <c r="AY155" s="14" t="s">
        <v>120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4" t="s">
        <v>81</v>
      </c>
      <c r="BK155" s="222">
        <f>ROUND(I155*H155,2)</f>
        <v>0</v>
      </c>
      <c r="BL155" s="14" t="s">
        <v>143</v>
      </c>
      <c r="BM155" s="221" t="s">
        <v>219</v>
      </c>
    </row>
    <row r="156" s="2" customFormat="1" ht="44.25" customHeight="1">
      <c r="A156" s="35"/>
      <c r="B156" s="36"/>
      <c r="C156" s="209" t="s">
        <v>220</v>
      </c>
      <c r="D156" s="209" t="s">
        <v>125</v>
      </c>
      <c r="E156" s="210" t="s">
        <v>221</v>
      </c>
      <c r="F156" s="211" t="s">
        <v>222</v>
      </c>
      <c r="G156" s="212" t="s">
        <v>147</v>
      </c>
      <c r="H156" s="213">
        <v>4</v>
      </c>
      <c r="I156" s="214"/>
      <c r="J156" s="215">
        <f>ROUND(I156*H156,2)</f>
        <v>0</v>
      </c>
      <c r="K156" s="216"/>
      <c r="L156" s="41"/>
      <c r="M156" s="217" t="s">
        <v>1</v>
      </c>
      <c r="N156" s="218" t="s">
        <v>41</v>
      </c>
      <c r="O156" s="88"/>
      <c r="P156" s="219">
        <f>O156*H156</f>
        <v>0</v>
      </c>
      <c r="Q156" s="219">
        <v>0</v>
      </c>
      <c r="R156" s="219">
        <f>Q156*H156</f>
        <v>0</v>
      </c>
      <c r="S156" s="219">
        <v>0</v>
      </c>
      <c r="T156" s="22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1" t="s">
        <v>143</v>
      </c>
      <c r="AT156" s="221" t="s">
        <v>125</v>
      </c>
      <c r="AU156" s="221" t="s">
        <v>83</v>
      </c>
      <c r="AY156" s="14" t="s">
        <v>120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4" t="s">
        <v>81</v>
      </c>
      <c r="BK156" s="222">
        <f>ROUND(I156*H156,2)</f>
        <v>0</v>
      </c>
      <c r="BL156" s="14" t="s">
        <v>143</v>
      </c>
      <c r="BM156" s="221" t="s">
        <v>223</v>
      </c>
    </row>
    <row r="157" s="2" customFormat="1" ht="24.15" customHeight="1">
      <c r="A157" s="35"/>
      <c r="B157" s="36"/>
      <c r="C157" s="223" t="s">
        <v>224</v>
      </c>
      <c r="D157" s="223" t="s">
        <v>135</v>
      </c>
      <c r="E157" s="224" t="s">
        <v>225</v>
      </c>
      <c r="F157" s="225" t="s">
        <v>226</v>
      </c>
      <c r="G157" s="226" t="s">
        <v>147</v>
      </c>
      <c r="H157" s="227">
        <v>4.5999999999999996</v>
      </c>
      <c r="I157" s="228"/>
      <c r="J157" s="229">
        <f>ROUND(I157*H157,2)</f>
        <v>0</v>
      </c>
      <c r="K157" s="230"/>
      <c r="L157" s="231"/>
      <c r="M157" s="232" t="s">
        <v>1</v>
      </c>
      <c r="N157" s="233" t="s">
        <v>41</v>
      </c>
      <c r="O157" s="88"/>
      <c r="P157" s="219">
        <f>O157*H157</f>
        <v>0</v>
      </c>
      <c r="Q157" s="219">
        <v>6.9999999999999994E-05</v>
      </c>
      <c r="R157" s="219">
        <f>Q157*H157</f>
        <v>0.00032199999999999997</v>
      </c>
      <c r="S157" s="219">
        <v>0</v>
      </c>
      <c r="T157" s="220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1" t="s">
        <v>164</v>
      </c>
      <c r="AT157" s="221" t="s">
        <v>135</v>
      </c>
      <c r="AU157" s="221" t="s">
        <v>83</v>
      </c>
      <c r="AY157" s="14" t="s">
        <v>120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4" t="s">
        <v>81</v>
      </c>
      <c r="BK157" s="222">
        <f>ROUND(I157*H157,2)</f>
        <v>0</v>
      </c>
      <c r="BL157" s="14" t="s">
        <v>164</v>
      </c>
      <c r="BM157" s="221" t="s">
        <v>227</v>
      </c>
    </row>
    <row r="158" s="2" customFormat="1" ht="37.8" customHeight="1">
      <c r="A158" s="35"/>
      <c r="B158" s="36"/>
      <c r="C158" s="209" t="s">
        <v>228</v>
      </c>
      <c r="D158" s="209" t="s">
        <v>125</v>
      </c>
      <c r="E158" s="210" t="s">
        <v>229</v>
      </c>
      <c r="F158" s="211" t="s">
        <v>230</v>
      </c>
      <c r="G158" s="212" t="s">
        <v>147</v>
      </c>
      <c r="H158" s="213">
        <v>137.47</v>
      </c>
      <c r="I158" s="214"/>
      <c r="J158" s="215">
        <f>ROUND(I158*H158,2)</f>
        <v>0</v>
      </c>
      <c r="K158" s="216"/>
      <c r="L158" s="41"/>
      <c r="M158" s="217" t="s">
        <v>1</v>
      </c>
      <c r="N158" s="218" t="s">
        <v>41</v>
      </c>
      <c r="O158" s="88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1" t="s">
        <v>143</v>
      </c>
      <c r="AT158" s="221" t="s">
        <v>125</v>
      </c>
      <c r="AU158" s="221" t="s">
        <v>83</v>
      </c>
      <c r="AY158" s="14" t="s">
        <v>120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4" t="s">
        <v>81</v>
      </c>
      <c r="BK158" s="222">
        <f>ROUND(I158*H158,2)</f>
        <v>0</v>
      </c>
      <c r="BL158" s="14" t="s">
        <v>143</v>
      </c>
      <c r="BM158" s="221" t="s">
        <v>231</v>
      </c>
    </row>
    <row r="159" s="2" customFormat="1" ht="33" customHeight="1">
      <c r="A159" s="35"/>
      <c r="B159" s="36"/>
      <c r="C159" s="223" t="s">
        <v>232</v>
      </c>
      <c r="D159" s="223" t="s">
        <v>135</v>
      </c>
      <c r="E159" s="224" t="s">
        <v>233</v>
      </c>
      <c r="F159" s="225" t="s">
        <v>234</v>
      </c>
      <c r="G159" s="226" t="s">
        <v>147</v>
      </c>
      <c r="H159" s="227">
        <v>149.75999999999999</v>
      </c>
      <c r="I159" s="228"/>
      <c r="J159" s="229">
        <f>ROUND(I159*H159,2)</f>
        <v>0</v>
      </c>
      <c r="K159" s="230"/>
      <c r="L159" s="231"/>
      <c r="M159" s="232" t="s">
        <v>1</v>
      </c>
      <c r="N159" s="233" t="s">
        <v>41</v>
      </c>
      <c r="O159" s="88"/>
      <c r="P159" s="219">
        <f>O159*H159</f>
        <v>0</v>
      </c>
      <c r="Q159" s="219">
        <v>3.0000000000000001E-05</v>
      </c>
      <c r="R159" s="219">
        <f>Q159*H159</f>
        <v>0.0044927999999999999</v>
      </c>
      <c r="S159" s="219">
        <v>0</v>
      </c>
      <c r="T159" s="220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1" t="s">
        <v>148</v>
      </c>
      <c r="AT159" s="221" t="s">
        <v>135</v>
      </c>
      <c r="AU159" s="221" t="s">
        <v>83</v>
      </c>
      <c r="AY159" s="14" t="s">
        <v>120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4" t="s">
        <v>81</v>
      </c>
      <c r="BK159" s="222">
        <f>ROUND(I159*H159,2)</f>
        <v>0</v>
      </c>
      <c r="BL159" s="14" t="s">
        <v>143</v>
      </c>
      <c r="BM159" s="221" t="s">
        <v>235</v>
      </c>
    </row>
    <row r="160" s="2" customFormat="1" ht="24.15" customHeight="1">
      <c r="A160" s="35"/>
      <c r="B160" s="36"/>
      <c r="C160" s="223" t="s">
        <v>236</v>
      </c>
      <c r="D160" s="223" t="s">
        <v>135</v>
      </c>
      <c r="E160" s="224" t="s">
        <v>237</v>
      </c>
      <c r="F160" s="225" t="s">
        <v>238</v>
      </c>
      <c r="G160" s="226" t="s">
        <v>147</v>
      </c>
      <c r="H160" s="227">
        <v>5</v>
      </c>
      <c r="I160" s="228"/>
      <c r="J160" s="229">
        <f>ROUND(I160*H160,2)</f>
        <v>0</v>
      </c>
      <c r="K160" s="230"/>
      <c r="L160" s="231"/>
      <c r="M160" s="232" t="s">
        <v>1</v>
      </c>
      <c r="N160" s="233" t="s">
        <v>41</v>
      </c>
      <c r="O160" s="88"/>
      <c r="P160" s="219">
        <f>O160*H160</f>
        <v>0</v>
      </c>
      <c r="Q160" s="219">
        <v>0.00012</v>
      </c>
      <c r="R160" s="219">
        <f>Q160*H160</f>
        <v>0.00060000000000000006</v>
      </c>
      <c r="S160" s="219">
        <v>0</v>
      </c>
      <c r="T160" s="220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1" t="s">
        <v>148</v>
      </c>
      <c r="AT160" s="221" t="s">
        <v>135</v>
      </c>
      <c r="AU160" s="221" t="s">
        <v>83</v>
      </c>
      <c r="AY160" s="14" t="s">
        <v>120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4" t="s">
        <v>81</v>
      </c>
      <c r="BK160" s="222">
        <f>ROUND(I160*H160,2)</f>
        <v>0</v>
      </c>
      <c r="BL160" s="14" t="s">
        <v>143</v>
      </c>
      <c r="BM160" s="221" t="s">
        <v>239</v>
      </c>
    </row>
    <row r="161" s="2" customFormat="1" ht="37.8" customHeight="1">
      <c r="A161" s="35"/>
      <c r="B161" s="36"/>
      <c r="C161" s="209" t="s">
        <v>240</v>
      </c>
      <c r="D161" s="209" t="s">
        <v>125</v>
      </c>
      <c r="E161" s="210" t="s">
        <v>241</v>
      </c>
      <c r="F161" s="211" t="s">
        <v>242</v>
      </c>
      <c r="G161" s="212" t="s">
        <v>147</v>
      </c>
      <c r="H161" s="213">
        <v>33.600000000000001</v>
      </c>
      <c r="I161" s="214"/>
      <c r="J161" s="215">
        <f>ROUND(I161*H161,2)</f>
        <v>0</v>
      </c>
      <c r="K161" s="216"/>
      <c r="L161" s="41"/>
      <c r="M161" s="217" t="s">
        <v>1</v>
      </c>
      <c r="N161" s="218" t="s">
        <v>41</v>
      </c>
      <c r="O161" s="88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1" t="s">
        <v>143</v>
      </c>
      <c r="AT161" s="221" t="s">
        <v>125</v>
      </c>
      <c r="AU161" s="221" t="s">
        <v>83</v>
      </c>
      <c r="AY161" s="14" t="s">
        <v>120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4" t="s">
        <v>81</v>
      </c>
      <c r="BK161" s="222">
        <f>ROUND(I161*H161,2)</f>
        <v>0</v>
      </c>
      <c r="BL161" s="14" t="s">
        <v>143</v>
      </c>
      <c r="BM161" s="221" t="s">
        <v>243</v>
      </c>
    </row>
    <row r="162" s="2" customFormat="1" ht="24.15" customHeight="1">
      <c r="A162" s="35"/>
      <c r="B162" s="36"/>
      <c r="C162" s="223" t="s">
        <v>244</v>
      </c>
      <c r="D162" s="223" t="s">
        <v>135</v>
      </c>
      <c r="E162" s="224" t="s">
        <v>245</v>
      </c>
      <c r="F162" s="225" t="s">
        <v>246</v>
      </c>
      <c r="G162" s="226" t="s">
        <v>147</v>
      </c>
      <c r="H162" s="227">
        <v>37.439999999999998</v>
      </c>
      <c r="I162" s="228"/>
      <c r="J162" s="229">
        <f>ROUND(I162*H162,2)</f>
        <v>0</v>
      </c>
      <c r="K162" s="230"/>
      <c r="L162" s="231"/>
      <c r="M162" s="232" t="s">
        <v>1</v>
      </c>
      <c r="N162" s="233" t="s">
        <v>41</v>
      </c>
      <c r="O162" s="88"/>
      <c r="P162" s="219">
        <f>O162*H162</f>
        <v>0</v>
      </c>
      <c r="Q162" s="219">
        <v>0.00016000000000000001</v>
      </c>
      <c r="R162" s="219">
        <f>Q162*H162</f>
        <v>0.0059903999999999999</v>
      </c>
      <c r="S162" s="219">
        <v>0</v>
      </c>
      <c r="T162" s="220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1" t="s">
        <v>164</v>
      </c>
      <c r="AT162" s="221" t="s">
        <v>135</v>
      </c>
      <c r="AU162" s="221" t="s">
        <v>83</v>
      </c>
      <c r="AY162" s="14" t="s">
        <v>120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4" t="s">
        <v>81</v>
      </c>
      <c r="BK162" s="222">
        <f>ROUND(I162*H162,2)</f>
        <v>0</v>
      </c>
      <c r="BL162" s="14" t="s">
        <v>164</v>
      </c>
      <c r="BM162" s="221" t="s">
        <v>247</v>
      </c>
    </row>
    <row r="163" s="2" customFormat="1" ht="16.5" customHeight="1">
      <c r="A163" s="35"/>
      <c r="B163" s="36"/>
      <c r="C163" s="223" t="s">
        <v>248</v>
      </c>
      <c r="D163" s="223" t="s">
        <v>135</v>
      </c>
      <c r="E163" s="224" t="s">
        <v>249</v>
      </c>
      <c r="F163" s="225" t="s">
        <v>250</v>
      </c>
      <c r="G163" s="226" t="s">
        <v>251</v>
      </c>
      <c r="H163" s="227">
        <v>18</v>
      </c>
      <c r="I163" s="228"/>
      <c r="J163" s="229">
        <f>ROUND(I163*H163,2)</f>
        <v>0</v>
      </c>
      <c r="K163" s="230"/>
      <c r="L163" s="231"/>
      <c r="M163" s="232" t="s">
        <v>1</v>
      </c>
      <c r="N163" s="233" t="s">
        <v>41</v>
      </c>
      <c r="O163" s="88"/>
      <c r="P163" s="219">
        <f>O163*H163</f>
        <v>0</v>
      </c>
      <c r="Q163" s="219">
        <v>8.0000000000000007E-05</v>
      </c>
      <c r="R163" s="219">
        <f>Q163*H163</f>
        <v>0.0014400000000000001</v>
      </c>
      <c r="S163" s="219">
        <v>0</v>
      </c>
      <c r="T163" s="220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1" t="s">
        <v>148</v>
      </c>
      <c r="AT163" s="221" t="s">
        <v>135</v>
      </c>
      <c r="AU163" s="221" t="s">
        <v>83</v>
      </c>
      <c r="AY163" s="14" t="s">
        <v>120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4" t="s">
        <v>81</v>
      </c>
      <c r="BK163" s="222">
        <f>ROUND(I163*H163,2)</f>
        <v>0</v>
      </c>
      <c r="BL163" s="14" t="s">
        <v>143</v>
      </c>
      <c r="BM163" s="221" t="s">
        <v>252</v>
      </c>
    </row>
    <row r="164" s="2" customFormat="1" ht="16.5" customHeight="1">
      <c r="A164" s="35"/>
      <c r="B164" s="36"/>
      <c r="C164" s="223" t="s">
        <v>253</v>
      </c>
      <c r="D164" s="223" t="s">
        <v>135</v>
      </c>
      <c r="E164" s="224" t="s">
        <v>254</v>
      </c>
      <c r="F164" s="225" t="s">
        <v>255</v>
      </c>
      <c r="G164" s="226" t="s">
        <v>147</v>
      </c>
      <c r="H164" s="227">
        <v>10</v>
      </c>
      <c r="I164" s="228"/>
      <c r="J164" s="229">
        <f>ROUND(I164*H164,2)</f>
        <v>0</v>
      </c>
      <c r="K164" s="230"/>
      <c r="L164" s="231"/>
      <c r="M164" s="232" t="s">
        <v>1</v>
      </c>
      <c r="N164" s="233" t="s">
        <v>41</v>
      </c>
      <c r="O164" s="88"/>
      <c r="P164" s="219">
        <f>O164*H164</f>
        <v>0</v>
      </c>
      <c r="Q164" s="219">
        <v>0.00020000000000000001</v>
      </c>
      <c r="R164" s="219">
        <f>Q164*H164</f>
        <v>0.002</v>
      </c>
      <c r="S164" s="219">
        <v>0</v>
      </c>
      <c r="T164" s="22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1" t="s">
        <v>148</v>
      </c>
      <c r="AT164" s="221" t="s">
        <v>135</v>
      </c>
      <c r="AU164" s="221" t="s">
        <v>83</v>
      </c>
      <c r="AY164" s="14" t="s">
        <v>120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4" t="s">
        <v>81</v>
      </c>
      <c r="BK164" s="222">
        <f>ROUND(I164*H164,2)</f>
        <v>0</v>
      </c>
      <c r="BL164" s="14" t="s">
        <v>143</v>
      </c>
      <c r="BM164" s="221" t="s">
        <v>256</v>
      </c>
    </row>
    <row r="165" s="2" customFormat="1" ht="33" customHeight="1">
      <c r="A165" s="35"/>
      <c r="B165" s="36"/>
      <c r="C165" s="209" t="s">
        <v>257</v>
      </c>
      <c r="D165" s="209" t="s">
        <v>125</v>
      </c>
      <c r="E165" s="210" t="s">
        <v>258</v>
      </c>
      <c r="F165" s="211" t="s">
        <v>259</v>
      </c>
      <c r="G165" s="212" t="s">
        <v>260</v>
      </c>
      <c r="H165" s="213">
        <v>18</v>
      </c>
      <c r="I165" s="214"/>
      <c r="J165" s="215">
        <f>ROUND(I165*H165,2)</f>
        <v>0</v>
      </c>
      <c r="K165" s="216"/>
      <c r="L165" s="41"/>
      <c r="M165" s="217" t="s">
        <v>1</v>
      </c>
      <c r="N165" s="218" t="s">
        <v>41</v>
      </c>
      <c r="O165" s="88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1" t="s">
        <v>143</v>
      </c>
      <c r="AT165" s="221" t="s">
        <v>125</v>
      </c>
      <c r="AU165" s="221" t="s">
        <v>83</v>
      </c>
      <c r="AY165" s="14" t="s">
        <v>120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4" t="s">
        <v>81</v>
      </c>
      <c r="BK165" s="222">
        <f>ROUND(I165*H165,2)</f>
        <v>0</v>
      </c>
      <c r="BL165" s="14" t="s">
        <v>143</v>
      </c>
      <c r="BM165" s="221" t="s">
        <v>261</v>
      </c>
    </row>
    <row r="166" s="2" customFormat="1" ht="16.5" customHeight="1">
      <c r="A166" s="35"/>
      <c r="B166" s="36"/>
      <c r="C166" s="209" t="s">
        <v>262</v>
      </c>
      <c r="D166" s="209" t="s">
        <v>125</v>
      </c>
      <c r="E166" s="210" t="s">
        <v>263</v>
      </c>
      <c r="F166" s="211" t="s">
        <v>264</v>
      </c>
      <c r="G166" s="212" t="s">
        <v>142</v>
      </c>
      <c r="H166" s="213">
        <v>1</v>
      </c>
      <c r="I166" s="214"/>
      <c r="J166" s="215">
        <f>ROUND(I166*H166,2)</f>
        <v>0</v>
      </c>
      <c r="K166" s="216"/>
      <c r="L166" s="41"/>
      <c r="M166" s="217" t="s">
        <v>1</v>
      </c>
      <c r="N166" s="218" t="s">
        <v>41</v>
      </c>
      <c r="O166" s="88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1" t="s">
        <v>143</v>
      </c>
      <c r="AT166" s="221" t="s">
        <v>125</v>
      </c>
      <c r="AU166" s="221" t="s">
        <v>83</v>
      </c>
      <c r="AY166" s="14" t="s">
        <v>120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4" t="s">
        <v>81</v>
      </c>
      <c r="BK166" s="222">
        <f>ROUND(I166*H166,2)</f>
        <v>0</v>
      </c>
      <c r="BL166" s="14" t="s">
        <v>143</v>
      </c>
      <c r="BM166" s="221" t="s">
        <v>265</v>
      </c>
    </row>
    <row r="167" s="2" customFormat="1" ht="37.8" customHeight="1">
      <c r="A167" s="35"/>
      <c r="B167" s="36"/>
      <c r="C167" s="223" t="s">
        <v>266</v>
      </c>
      <c r="D167" s="223" t="s">
        <v>135</v>
      </c>
      <c r="E167" s="224" t="s">
        <v>267</v>
      </c>
      <c r="F167" s="225" t="s">
        <v>268</v>
      </c>
      <c r="G167" s="226" t="s">
        <v>142</v>
      </c>
      <c r="H167" s="227">
        <v>1</v>
      </c>
      <c r="I167" s="228"/>
      <c r="J167" s="229">
        <f>ROUND(I167*H167,2)</f>
        <v>0</v>
      </c>
      <c r="K167" s="230"/>
      <c r="L167" s="231"/>
      <c r="M167" s="232" t="s">
        <v>1</v>
      </c>
      <c r="N167" s="233" t="s">
        <v>41</v>
      </c>
      <c r="O167" s="88"/>
      <c r="P167" s="219">
        <f>O167*H167</f>
        <v>0</v>
      </c>
      <c r="Q167" s="219">
        <v>0.0035000000000000001</v>
      </c>
      <c r="R167" s="219">
        <f>Q167*H167</f>
        <v>0.0035000000000000001</v>
      </c>
      <c r="S167" s="219">
        <v>0</v>
      </c>
      <c r="T167" s="220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1" t="s">
        <v>148</v>
      </c>
      <c r="AT167" s="221" t="s">
        <v>135</v>
      </c>
      <c r="AU167" s="221" t="s">
        <v>83</v>
      </c>
      <c r="AY167" s="14" t="s">
        <v>120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4" t="s">
        <v>81</v>
      </c>
      <c r="BK167" s="222">
        <f>ROUND(I167*H167,2)</f>
        <v>0</v>
      </c>
      <c r="BL167" s="14" t="s">
        <v>143</v>
      </c>
      <c r="BM167" s="221" t="s">
        <v>269</v>
      </c>
    </row>
    <row r="168" s="2" customFormat="1" ht="24.15" customHeight="1">
      <c r="A168" s="35"/>
      <c r="B168" s="36"/>
      <c r="C168" s="209" t="s">
        <v>270</v>
      </c>
      <c r="D168" s="209" t="s">
        <v>125</v>
      </c>
      <c r="E168" s="210" t="s">
        <v>271</v>
      </c>
      <c r="F168" s="211" t="s">
        <v>272</v>
      </c>
      <c r="G168" s="212" t="s">
        <v>273</v>
      </c>
      <c r="H168" s="213">
        <v>5</v>
      </c>
      <c r="I168" s="214"/>
      <c r="J168" s="215">
        <f>ROUND(I168*H168,2)</f>
        <v>0</v>
      </c>
      <c r="K168" s="216"/>
      <c r="L168" s="41"/>
      <c r="M168" s="217" t="s">
        <v>1</v>
      </c>
      <c r="N168" s="218" t="s">
        <v>41</v>
      </c>
      <c r="O168" s="88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1" t="s">
        <v>143</v>
      </c>
      <c r="AT168" s="221" t="s">
        <v>125</v>
      </c>
      <c r="AU168" s="221" t="s">
        <v>83</v>
      </c>
      <c r="AY168" s="14" t="s">
        <v>120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4" t="s">
        <v>81</v>
      </c>
      <c r="BK168" s="222">
        <f>ROUND(I168*H168,2)</f>
        <v>0</v>
      </c>
      <c r="BL168" s="14" t="s">
        <v>143</v>
      </c>
      <c r="BM168" s="221" t="s">
        <v>274</v>
      </c>
    </row>
    <row r="169" s="2" customFormat="1" ht="33" customHeight="1">
      <c r="A169" s="35"/>
      <c r="B169" s="36"/>
      <c r="C169" s="209" t="s">
        <v>275</v>
      </c>
      <c r="D169" s="209" t="s">
        <v>125</v>
      </c>
      <c r="E169" s="210" t="s">
        <v>276</v>
      </c>
      <c r="F169" s="211" t="s">
        <v>277</v>
      </c>
      <c r="G169" s="212" t="s">
        <v>273</v>
      </c>
      <c r="H169" s="213">
        <v>0.84999999999999998</v>
      </c>
      <c r="I169" s="214"/>
      <c r="J169" s="215">
        <f>ROUND(I169*H169,2)</f>
        <v>0</v>
      </c>
      <c r="K169" s="216"/>
      <c r="L169" s="41"/>
      <c r="M169" s="217" t="s">
        <v>1</v>
      </c>
      <c r="N169" s="218" t="s">
        <v>41</v>
      </c>
      <c r="O169" s="88"/>
      <c r="P169" s="219">
        <f>O169*H169</f>
        <v>0</v>
      </c>
      <c r="Q169" s="219">
        <v>0</v>
      </c>
      <c r="R169" s="219">
        <f>Q169*H169</f>
        <v>0</v>
      </c>
      <c r="S169" s="219">
        <v>0</v>
      </c>
      <c r="T169" s="220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1" t="s">
        <v>143</v>
      </c>
      <c r="AT169" s="221" t="s">
        <v>125</v>
      </c>
      <c r="AU169" s="221" t="s">
        <v>83</v>
      </c>
      <c r="AY169" s="14" t="s">
        <v>120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4" t="s">
        <v>81</v>
      </c>
      <c r="BK169" s="222">
        <f>ROUND(I169*H169,2)</f>
        <v>0</v>
      </c>
      <c r="BL169" s="14" t="s">
        <v>143</v>
      </c>
      <c r="BM169" s="221" t="s">
        <v>278</v>
      </c>
    </row>
    <row r="170" s="2" customFormat="1" ht="24.15" customHeight="1">
      <c r="A170" s="35"/>
      <c r="B170" s="36"/>
      <c r="C170" s="209" t="s">
        <v>279</v>
      </c>
      <c r="D170" s="209" t="s">
        <v>125</v>
      </c>
      <c r="E170" s="210" t="s">
        <v>280</v>
      </c>
      <c r="F170" s="211" t="s">
        <v>281</v>
      </c>
      <c r="G170" s="212" t="s">
        <v>142</v>
      </c>
      <c r="H170" s="213">
        <v>1</v>
      </c>
      <c r="I170" s="214"/>
      <c r="J170" s="215">
        <f>ROUND(I170*H170,2)</f>
        <v>0</v>
      </c>
      <c r="K170" s="216"/>
      <c r="L170" s="41"/>
      <c r="M170" s="217" t="s">
        <v>1</v>
      </c>
      <c r="N170" s="218" t="s">
        <v>41</v>
      </c>
      <c r="O170" s="88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1" t="s">
        <v>143</v>
      </c>
      <c r="AT170" s="221" t="s">
        <v>125</v>
      </c>
      <c r="AU170" s="221" t="s">
        <v>83</v>
      </c>
      <c r="AY170" s="14" t="s">
        <v>120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4" t="s">
        <v>81</v>
      </c>
      <c r="BK170" s="222">
        <f>ROUND(I170*H170,2)</f>
        <v>0</v>
      </c>
      <c r="BL170" s="14" t="s">
        <v>143</v>
      </c>
      <c r="BM170" s="221" t="s">
        <v>282</v>
      </c>
    </row>
    <row r="171" s="2" customFormat="1" ht="24.15" customHeight="1">
      <c r="A171" s="35"/>
      <c r="B171" s="36"/>
      <c r="C171" s="223" t="s">
        <v>283</v>
      </c>
      <c r="D171" s="223" t="s">
        <v>135</v>
      </c>
      <c r="E171" s="224" t="s">
        <v>284</v>
      </c>
      <c r="F171" s="225" t="s">
        <v>285</v>
      </c>
      <c r="G171" s="226" t="s">
        <v>142</v>
      </c>
      <c r="H171" s="227">
        <v>1</v>
      </c>
      <c r="I171" s="228"/>
      <c r="J171" s="229">
        <f>ROUND(I171*H171,2)</f>
        <v>0</v>
      </c>
      <c r="K171" s="230"/>
      <c r="L171" s="231"/>
      <c r="M171" s="232" t="s">
        <v>1</v>
      </c>
      <c r="N171" s="233" t="s">
        <v>41</v>
      </c>
      <c r="O171" s="88"/>
      <c r="P171" s="219">
        <f>O171*H171</f>
        <v>0</v>
      </c>
      <c r="Q171" s="219">
        <v>0.0080999999999999996</v>
      </c>
      <c r="R171" s="219">
        <f>Q171*H171</f>
        <v>0.0080999999999999996</v>
      </c>
      <c r="S171" s="219">
        <v>0</v>
      </c>
      <c r="T171" s="220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1" t="s">
        <v>148</v>
      </c>
      <c r="AT171" s="221" t="s">
        <v>135</v>
      </c>
      <c r="AU171" s="221" t="s">
        <v>83</v>
      </c>
      <c r="AY171" s="14" t="s">
        <v>120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4" t="s">
        <v>81</v>
      </c>
      <c r="BK171" s="222">
        <f>ROUND(I171*H171,2)</f>
        <v>0</v>
      </c>
      <c r="BL171" s="14" t="s">
        <v>143</v>
      </c>
      <c r="BM171" s="221" t="s">
        <v>286</v>
      </c>
    </row>
    <row r="172" s="2" customFormat="1" ht="24.15" customHeight="1">
      <c r="A172" s="35"/>
      <c r="B172" s="36"/>
      <c r="C172" s="209" t="s">
        <v>287</v>
      </c>
      <c r="D172" s="209" t="s">
        <v>125</v>
      </c>
      <c r="E172" s="210" t="s">
        <v>288</v>
      </c>
      <c r="F172" s="211" t="s">
        <v>289</v>
      </c>
      <c r="G172" s="212" t="s">
        <v>142</v>
      </c>
      <c r="H172" s="213">
        <v>1</v>
      </c>
      <c r="I172" s="214"/>
      <c r="J172" s="215">
        <f>ROUND(I172*H172,2)</f>
        <v>0</v>
      </c>
      <c r="K172" s="216"/>
      <c r="L172" s="41"/>
      <c r="M172" s="217" t="s">
        <v>1</v>
      </c>
      <c r="N172" s="218" t="s">
        <v>41</v>
      </c>
      <c r="O172" s="88"/>
      <c r="P172" s="219">
        <f>O172*H172</f>
        <v>0</v>
      </c>
      <c r="Q172" s="219">
        <v>0</v>
      </c>
      <c r="R172" s="219">
        <f>Q172*H172</f>
        <v>0</v>
      </c>
      <c r="S172" s="219">
        <v>0.0074999999999999997</v>
      </c>
      <c r="T172" s="220">
        <f>S172*H172</f>
        <v>0.0074999999999999997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1" t="s">
        <v>143</v>
      </c>
      <c r="AT172" s="221" t="s">
        <v>125</v>
      </c>
      <c r="AU172" s="221" t="s">
        <v>83</v>
      </c>
      <c r="AY172" s="14" t="s">
        <v>120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4" t="s">
        <v>81</v>
      </c>
      <c r="BK172" s="222">
        <f>ROUND(I172*H172,2)</f>
        <v>0</v>
      </c>
      <c r="BL172" s="14" t="s">
        <v>143</v>
      </c>
      <c r="BM172" s="221" t="s">
        <v>290</v>
      </c>
    </row>
    <row r="173" s="2" customFormat="1" ht="24.15" customHeight="1">
      <c r="A173" s="35"/>
      <c r="B173" s="36"/>
      <c r="C173" s="209" t="s">
        <v>291</v>
      </c>
      <c r="D173" s="209" t="s">
        <v>125</v>
      </c>
      <c r="E173" s="210" t="s">
        <v>292</v>
      </c>
      <c r="F173" s="211" t="s">
        <v>293</v>
      </c>
      <c r="G173" s="212" t="s">
        <v>142</v>
      </c>
      <c r="H173" s="213">
        <v>2</v>
      </c>
      <c r="I173" s="214"/>
      <c r="J173" s="215">
        <f>ROUND(I173*H173,2)</f>
        <v>0</v>
      </c>
      <c r="K173" s="216"/>
      <c r="L173" s="41"/>
      <c r="M173" s="217" t="s">
        <v>1</v>
      </c>
      <c r="N173" s="218" t="s">
        <v>41</v>
      </c>
      <c r="O173" s="88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1" t="s">
        <v>143</v>
      </c>
      <c r="AT173" s="221" t="s">
        <v>125</v>
      </c>
      <c r="AU173" s="221" t="s">
        <v>83</v>
      </c>
      <c r="AY173" s="14" t="s">
        <v>120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4" t="s">
        <v>81</v>
      </c>
      <c r="BK173" s="222">
        <f>ROUND(I173*H173,2)</f>
        <v>0</v>
      </c>
      <c r="BL173" s="14" t="s">
        <v>143</v>
      </c>
      <c r="BM173" s="221" t="s">
        <v>294</v>
      </c>
    </row>
    <row r="174" s="2" customFormat="1" ht="24.15" customHeight="1">
      <c r="A174" s="35"/>
      <c r="B174" s="36"/>
      <c r="C174" s="209" t="s">
        <v>295</v>
      </c>
      <c r="D174" s="209" t="s">
        <v>125</v>
      </c>
      <c r="E174" s="210" t="s">
        <v>296</v>
      </c>
      <c r="F174" s="211" t="s">
        <v>297</v>
      </c>
      <c r="G174" s="212" t="s">
        <v>142</v>
      </c>
      <c r="H174" s="213">
        <v>2</v>
      </c>
      <c r="I174" s="214"/>
      <c r="J174" s="215">
        <f>ROUND(I174*H174,2)</f>
        <v>0</v>
      </c>
      <c r="K174" s="216"/>
      <c r="L174" s="41"/>
      <c r="M174" s="217" t="s">
        <v>1</v>
      </c>
      <c r="N174" s="218" t="s">
        <v>41</v>
      </c>
      <c r="O174" s="88"/>
      <c r="P174" s="219">
        <f>O174*H174</f>
        <v>0</v>
      </c>
      <c r="Q174" s="219">
        <v>1.0000000000000001E-05</v>
      </c>
      <c r="R174" s="219">
        <f>Q174*H174</f>
        <v>2.0000000000000002E-05</v>
      </c>
      <c r="S174" s="219">
        <v>0</v>
      </c>
      <c r="T174" s="220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1" t="s">
        <v>143</v>
      </c>
      <c r="AT174" s="221" t="s">
        <v>125</v>
      </c>
      <c r="AU174" s="221" t="s">
        <v>83</v>
      </c>
      <c r="AY174" s="14" t="s">
        <v>120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4" t="s">
        <v>81</v>
      </c>
      <c r="BK174" s="222">
        <f>ROUND(I174*H174,2)</f>
        <v>0</v>
      </c>
      <c r="BL174" s="14" t="s">
        <v>143</v>
      </c>
      <c r="BM174" s="221" t="s">
        <v>298</v>
      </c>
    </row>
    <row r="175" s="2" customFormat="1" ht="24.15" customHeight="1">
      <c r="A175" s="35"/>
      <c r="B175" s="36"/>
      <c r="C175" s="209" t="s">
        <v>299</v>
      </c>
      <c r="D175" s="209" t="s">
        <v>125</v>
      </c>
      <c r="E175" s="210" t="s">
        <v>300</v>
      </c>
      <c r="F175" s="211" t="s">
        <v>301</v>
      </c>
      <c r="G175" s="212" t="s">
        <v>142</v>
      </c>
      <c r="H175" s="213">
        <v>2</v>
      </c>
      <c r="I175" s="214"/>
      <c r="J175" s="215">
        <f>ROUND(I175*H175,2)</f>
        <v>0</v>
      </c>
      <c r="K175" s="216"/>
      <c r="L175" s="41"/>
      <c r="M175" s="217" t="s">
        <v>1</v>
      </c>
      <c r="N175" s="218" t="s">
        <v>41</v>
      </c>
      <c r="O175" s="88"/>
      <c r="P175" s="219">
        <f>O175*H175</f>
        <v>0</v>
      </c>
      <c r="Q175" s="219">
        <v>0</v>
      </c>
      <c r="R175" s="219">
        <f>Q175*H175</f>
        <v>0</v>
      </c>
      <c r="S175" s="219">
        <v>0.0040000000000000001</v>
      </c>
      <c r="T175" s="220">
        <f>S175*H175</f>
        <v>0.0080000000000000002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1" t="s">
        <v>143</v>
      </c>
      <c r="AT175" s="221" t="s">
        <v>125</v>
      </c>
      <c r="AU175" s="221" t="s">
        <v>83</v>
      </c>
      <c r="AY175" s="14" t="s">
        <v>120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4" t="s">
        <v>81</v>
      </c>
      <c r="BK175" s="222">
        <f>ROUND(I175*H175,2)</f>
        <v>0</v>
      </c>
      <c r="BL175" s="14" t="s">
        <v>143</v>
      </c>
      <c r="BM175" s="221" t="s">
        <v>302</v>
      </c>
    </row>
    <row r="176" s="2" customFormat="1" ht="24.15" customHeight="1">
      <c r="A176" s="35"/>
      <c r="B176" s="36"/>
      <c r="C176" s="223" t="s">
        <v>303</v>
      </c>
      <c r="D176" s="223" t="s">
        <v>135</v>
      </c>
      <c r="E176" s="224" t="s">
        <v>304</v>
      </c>
      <c r="F176" s="225" t="s">
        <v>305</v>
      </c>
      <c r="G176" s="226" t="s">
        <v>251</v>
      </c>
      <c r="H176" s="227">
        <v>8</v>
      </c>
      <c r="I176" s="228"/>
      <c r="J176" s="229">
        <f>ROUND(I176*H176,2)</f>
        <v>0</v>
      </c>
      <c r="K176" s="230"/>
      <c r="L176" s="231"/>
      <c r="M176" s="232" t="s">
        <v>1</v>
      </c>
      <c r="N176" s="233" t="s">
        <v>41</v>
      </c>
      <c r="O176" s="88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1" t="s">
        <v>166</v>
      </c>
      <c r="AT176" s="221" t="s">
        <v>135</v>
      </c>
      <c r="AU176" s="221" t="s">
        <v>83</v>
      </c>
      <c r="AY176" s="14" t="s">
        <v>120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4" t="s">
        <v>81</v>
      </c>
      <c r="BK176" s="222">
        <f>ROUND(I176*H176,2)</f>
        <v>0</v>
      </c>
      <c r="BL176" s="14" t="s">
        <v>129</v>
      </c>
      <c r="BM176" s="221" t="s">
        <v>306</v>
      </c>
    </row>
    <row r="177" s="2" customFormat="1" ht="21.75" customHeight="1">
      <c r="A177" s="35"/>
      <c r="B177" s="36"/>
      <c r="C177" s="223" t="s">
        <v>307</v>
      </c>
      <c r="D177" s="223" t="s">
        <v>135</v>
      </c>
      <c r="E177" s="224" t="s">
        <v>308</v>
      </c>
      <c r="F177" s="225" t="s">
        <v>309</v>
      </c>
      <c r="G177" s="226" t="s">
        <v>163</v>
      </c>
      <c r="H177" s="227">
        <v>1</v>
      </c>
      <c r="I177" s="228"/>
      <c r="J177" s="229">
        <f>ROUND(I177*H177,2)</f>
        <v>0</v>
      </c>
      <c r="K177" s="230"/>
      <c r="L177" s="231"/>
      <c r="M177" s="232" t="s">
        <v>1</v>
      </c>
      <c r="N177" s="233" t="s">
        <v>41</v>
      </c>
      <c r="O177" s="88"/>
      <c r="P177" s="219">
        <f>O177*H177</f>
        <v>0</v>
      </c>
      <c r="Q177" s="219">
        <v>0</v>
      </c>
      <c r="R177" s="219">
        <f>Q177*H177</f>
        <v>0</v>
      </c>
      <c r="S177" s="219">
        <v>0</v>
      </c>
      <c r="T177" s="22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1" t="s">
        <v>166</v>
      </c>
      <c r="AT177" s="221" t="s">
        <v>135</v>
      </c>
      <c r="AU177" s="221" t="s">
        <v>83</v>
      </c>
      <c r="AY177" s="14" t="s">
        <v>120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4" t="s">
        <v>81</v>
      </c>
      <c r="BK177" s="222">
        <f>ROUND(I177*H177,2)</f>
        <v>0</v>
      </c>
      <c r="BL177" s="14" t="s">
        <v>129</v>
      </c>
      <c r="BM177" s="221" t="s">
        <v>310</v>
      </c>
    </row>
    <row r="178" s="12" customFormat="1" ht="22.8" customHeight="1">
      <c r="A178" s="12"/>
      <c r="B178" s="193"/>
      <c r="C178" s="194"/>
      <c r="D178" s="195" t="s">
        <v>75</v>
      </c>
      <c r="E178" s="207" t="s">
        <v>311</v>
      </c>
      <c r="F178" s="207" t="s">
        <v>312</v>
      </c>
      <c r="G178" s="194"/>
      <c r="H178" s="194"/>
      <c r="I178" s="197"/>
      <c r="J178" s="208">
        <f>BK178</f>
        <v>0</v>
      </c>
      <c r="K178" s="194"/>
      <c r="L178" s="199"/>
      <c r="M178" s="200"/>
      <c r="N178" s="201"/>
      <c r="O178" s="201"/>
      <c r="P178" s="202">
        <f>SUM(P179:P198)</f>
        <v>0</v>
      </c>
      <c r="Q178" s="201"/>
      <c r="R178" s="202">
        <f>SUM(R179:R198)</f>
        <v>0.85184750000000009</v>
      </c>
      <c r="S178" s="201"/>
      <c r="T178" s="203">
        <f>SUM(T179:T198)</f>
        <v>0.94640000000000002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4" t="s">
        <v>137</v>
      </c>
      <c r="AT178" s="205" t="s">
        <v>75</v>
      </c>
      <c r="AU178" s="205" t="s">
        <v>81</v>
      </c>
      <c r="AY178" s="204" t="s">
        <v>120</v>
      </c>
      <c r="BK178" s="206">
        <f>SUM(BK179:BK198)</f>
        <v>0</v>
      </c>
    </row>
    <row r="179" s="2" customFormat="1" ht="24.15" customHeight="1">
      <c r="A179" s="35"/>
      <c r="B179" s="36"/>
      <c r="C179" s="209" t="s">
        <v>313</v>
      </c>
      <c r="D179" s="209" t="s">
        <v>125</v>
      </c>
      <c r="E179" s="210" t="s">
        <v>314</v>
      </c>
      <c r="F179" s="211" t="s">
        <v>315</v>
      </c>
      <c r="G179" s="212" t="s">
        <v>316</v>
      </c>
      <c r="H179" s="213">
        <v>0.10000000000000001</v>
      </c>
      <c r="I179" s="214"/>
      <c r="J179" s="215">
        <f>ROUND(I179*H179,2)</f>
        <v>0</v>
      </c>
      <c r="K179" s="216"/>
      <c r="L179" s="41"/>
      <c r="M179" s="217" t="s">
        <v>1</v>
      </c>
      <c r="N179" s="218" t="s">
        <v>41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1" t="s">
        <v>143</v>
      </c>
      <c r="AT179" s="221" t="s">
        <v>125</v>
      </c>
      <c r="AU179" s="221" t="s">
        <v>83</v>
      </c>
      <c r="AY179" s="14" t="s">
        <v>120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4" t="s">
        <v>81</v>
      </c>
      <c r="BK179" s="222">
        <f>ROUND(I179*H179,2)</f>
        <v>0</v>
      </c>
      <c r="BL179" s="14" t="s">
        <v>143</v>
      </c>
      <c r="BM179" s="221" t="s">
        <v>317</v>
      </c>
    </row>
    <row r="180" s="2" customFormat="1" ht="21.75" customHeight="1">
      <c r="A180" s="35"/>
      <c r="B180" s="36"/>
      <c r="C180" s="209" t="s">
        <v>318</v>
      </c>
      <c r="D180" s="209" t="s">
        <v>125</v>
      </c>
      <c r="E180" s="210" t="s">
        <v>319</v>
      </c>
      <c r="F180" s="211" t="s">
        <v>320</v>
      </c>
      <c r="G180" s="212" t="s">
        <v>316</v>
      </c>
      <c r="H180" s="213">
        <v>0.10000000000000001</v>
      </c>
      <c r="I180" s="214"/>
      <c r="J180" s="215">
        <f>ROUND(I180*H180,2)</f>
        <v>0</v>
      </c>
      <c r="K180" s="216"/>
      <c r="L180" s="41"/>
      <c r="M180" s="217" t="s">
        <v>1</v>
      </c>
      <c r="N180" s="218" t="s">
        <v>41</v>
      </c>
      <c r="O180" s="88"/>
      <c r="P180" s="219">
        <f>O180*H180</f>
        <v>0</v>
      </c>
      <c r="Q180" s="219">
        <v>0.0099000000000000008</v>
      </c>
      <c r="R180" s="219">
        <f>Q180*H180</f>
        <v>0.00099000000000000021</v>
      </c>
      <c r="S180" s="219">
        <v>0</v>
      </c>
      <c r="T180" s="220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1" t="s">
        <v>143</v>
      </c>
      <c r="AT180" s="221" t="s">
        <v>125</v>
      </c>
      <c r="AU180" s="221" t="s">
        <v>83</v>
      </c>
      <c r="AY180" s="14" t="s">
        <v>120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4" t="s">
        <v>81</v>
      </c>
      <c r="BK180" s="222">
        <f>ROUND(I180*H180,2)</f>
        <v>0</v>
      </c>
      <c r="BL180" s="14" t="s">
        <v>143</v>
      </c>
      <c r="BM180" s="221" t="s">
        <v>321</v>
      </c>
    </row>
    <row r="181" s="2" customFormat="1" ht="24.15" customHeight="1">
      <c r="A181" s="35"/>
      <c r="B181" s="36"/>
      <c r="C181" s="209" t="s">
        <v>322</v>
      </c>
      <c r="D181" s="209" t="s">
        <v>125</v>
      </c>
      <c r="E181" s="210" t="s">
        <v>323</v>
      </c>
      <c r="F181" s="211" t="s">
        <v>324</v>
      </c>
      <c r="G181" s="212" t="s">
        <v>325</v>
      </c>
      <c r="H181" s="213">
        <v>4</v>
      </c>
      <c r="I181" s="214"/>
      <c r="J181" s="215">
        <f>ROUND(I181*H181,2)</f>
        <v>0</v>
      </c>
      <c r="K181" s="216"/>
      <c r="L181" s="41"/>
      <c r="M181" s="217" t="s">
        <v>1</v>
      </c>
      <c r="N181" s="218" t="s">
        <v>41</v>
      </c>
      <c r="O181" s="88"/>
      <c r="P181" s="219">
        <f>O181*H181</f>
        <v>0</v>
      </c>
      <c r="Q181" s="219">
        <v>0</v>
      </c>
      <c r="R181" s="219">
        <f>Q181*H181</f>
        <v>0</v>
      </c>
      <c r="S181" s="219">
        <v>0</v>
      </c>
      <c r="T181" s="220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1" t="s">
        <v>143</v>
      </c>
      <c r="AT181" s="221" t="s">
        <v>125</v>
      </c>
      <c r="AU181" s="221" t="s">
        <v>83</v>
      </c>
      <c r="AY181" s="14" t="s">
        <v>120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4" t="s">
        <v>81</v>
      </c>
      <c r="BK181" s="222">
        <f>ROUND(I181*H181,2)</f>
        <v>0</v>
      </c>
      <c r="BL181" s="14" t="s">
        <v>143</v>
      </c>
      <c r="BM181" s="221" t="s">
        <v>326</v>
      </c>
    </row>
    <row r="182" s="2" customFormat="1" ht="37.8" customHeight="1">
      <c r="A182" s="35"/>
      <c r="B182" s="36"/>
      <c r="C182" s="209" t="s">
        <v>327</v>
      </c>
      <c r="D182" s="209" t="s">
        <v>125</v>
      </c>
      <c r="E182" s="210" t="s">
        <v>328</v>
      </c>
      <c r="F182" s="211" t="s">
        <v>329</v>
      </c>
      <c r="G182" s="212" t="s">
        <v>325</v>
      </c>
      <c r="H182" s="213">
        <v>4</v>
      </c>
      <c r="I182" s="214"/>
      <c r="J182" s="215">
        <f>ROUND(I182*H182,2)</f>
        <v>0</v>
      </c>
      <c r="K182" s="216"/>
      <c r="L182" s="41"/>
      <c r="M182" s="217" t="s">
        <v>1</v>
      </c>
      <c r="N182" s="218" t="s">
        <v>41</v>
      </c>
      <c r="O182" s="88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1" t="s">
        <v>143</v>
      </c>
      <c r="AT182" s="221" t="s">
        <v>125</v>
      </c>
      <c r="AU182" s="221" t="s">
        <v>83</v>
      </c>
      <c r="AY182" s="14" t="s">
        <v>120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4" t="s">
        <v>81</v>
      </c>
      <c r="BK182" s="222">
        <f>ROUND(I182*H182,2)</f>
        <v>0</v>
      </c>
      <c r="BL182" s="14" t="s">
        <v>143</v>
      </c>
      <c r="BM182" s="221" t="s">
        <v>330</v>
      </c>
    </row>
    <row r="183" s="2" customFormat="1" ht="37.8" customHeight="1">
      <c r="A183" s="35"/>
      <c r="B183" s="36"/>
      <c r="C183" s="209" t="s">
        <v>331</v>
      </c>
      <c r="D183" s="209" t="s">
        <v>125</v>
      </c>
      <c r="E183" s="210" t="s">
        <v>332</v>
      </c>
      <c r="F183" s="211" t="s">
        <v>333</v>
      </c>
      <c r="G183" s="212" t="s">
        <v>325</v>
      </c>
      <c r="H183" s="213">
        <v>60</v>
      </c>
      <c r="I183" s="214"/>
      <c r="J183" s="215">
        <f>ROUND(I183*H183,2)</f>
        <v>0</v>
      </c>
      <c r="K183" s="216"/>
      <c r="L183" s="41"/>
      <c r="M183" s="217" t="s">
        <v>1</v>
      </c>
      <c r="N183" s="218" t="s">
        <v>41</v>
      </c>
      <c r="O183" s="88"/>
      <c r="P183" s="219">
        <f>O183*H183</f>
        <v>0</v>
      </c>
      <c r="Q183" s="219">
        <v>0</v>
      </c>
      <c r="R183" s="219">
        <f>Q183*H183</f>
        <v>0</v>
      </c>
      <c r="S183" s="219">
        <v>0</v>
      </c>
      <c r="T183" s="220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1" t="s">
        <v>143</v>
      </c>
      <c r="AT183" s="221" t="s">
        <v>125</v>
      </c>
      <c r="AU183" s="221" t="s">
        <v>83</v>
      </c>
      <c r="AY183" s="14" t="s">
        <v>120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4" t="s">
        <v>81</v>
      </c>
      <c r="BK183" s="222">
        <f>ROUND(I183*H183,2)</f>
        <v>0</v>
      </c>
      <c r="BL183" s="14" t="s">
        <v>143</v>
      </c>
      <c r="BM183" s="221" t="s">
        <v>334</v>
      </c>
    </row>
    <row r="184" s="2" customFormat="1" ht="24.15" customHeight="1">
      <c r="A184" s="35"/>
      <c r="B184" s="36"/>
      <c r="C184" s="209" t="s">
        <v>335</v>
      </c>
      <c r="D184" s="209" t="s">
        <v>125</v>
      </c>
      <c r="E184" s="210" t="s">
        <v>336</v>
      </c>
      <c r="F184" s="211" t="s">
        <v>337</v>
      </c>
      <c r="G184" s="212" t="s">
        <v>273</v>
      </c>
      <c r="H184" s="213">
        <v>6.7999999999999998</v>
      </c>
      <c r="I184" s="214"/>
      <c r="J184" s="215">
        <f>ROUND(I184*H184,2)</f>
        <v>0</v>
      </c>
      <c r="K184" s="216"/>
      <c r="L184" s="41"/>
      <c r="M184" s="217" t="s">
        <v>1</v>
      </c>
      <c r="N184" s="218" t="s">
        <v>41</v>
      </c>
      <c r="O184" s="88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1" t="s">
        <v>143</v>
      </c>
      <c r="AT184" s="221" t="s">
        <v>125</v>
      </c>
      <c r="AU184" s="221" t="s">
        <v>83</v>
      </c>
      <c r="AY184" s="14" t="s">
        <v>120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4" t="s">
        <v>81</v>
      </c>
      <c r="BK184" s="222">
        <f>ROUND(I184*H184,2)</f>
        <v>0</v>
      </c>
      <c r="BL184" s="14" t="s">
        <v>143</v>
      </c>
      <c r="BM184" s="221" t="s">
        <v>338</v>
      </c>
    </row>
    <row r="185" s="2" customFormat="1" ht="24.15" customHeight="1">
      <c r="A185" s="35"/>
      <c r="B185" s="36"/>
      <c r="C185" s="209" t="s">
        <v>339</v>
      </c>
      <c r="D185" s="209" t="s">
        <v>125</v>
      </c>
      <c r="E185" s="210" t="s">
        <v>340</v>
      </c>
      <c r="F185" s="211" t="s">
        <v>341</v>
      </c>
      <c r="G185" s="212" t="s">
        <v>325</v>
      </c>
      <c r="H185" s="213">
        <v>4</v>
      </c>
      <c r="I185" s="214"/>
      <c r="J185" s="215">
        <f>ROUND(I185*H185,2)</f>
        <v>0</v>
      </c>
      <c r="K185" s="216"/>
      <c r="L185" s="41"/>
      <c r="M185" s="217" t="s">
        <v>1</v>
      </c>
      <c r="N185" s="218" t="s">
        <v>41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1" t="s">
        <v>143</v>
      </c>
      <c r="AT185" s="221" t="s">
        <v>125</v>
      </c>
      <c r="AU185" s="221" t="s">
        <v>83</v>
      </c>
      <c r="AY185" s="14" t="s">
        <v>120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4" t="s">
        <v>81</v>
      </c>
      <c r="BK185" s="222">
        <f>ROUND(I185*H185,2)</f>
        <v>0</v>
      </c>
      <c r="BL185" s="14" t="s">
        <v>143</v>
      </c>
      <c r="BM185" s="221" t="s">
        <v>342</v>
      </c>
    </row>
    <row r="186" s="2" customFormat="1" ht="24.15" customHeight="1">
      <c r="A186" s="35"/>
      <c r="B186" s="36"/>
      <c r="C186" s="209" t="s">
        <v>343</v>
      </c>
      <c r="D186" s="209" t="s">
        <v>125</v>
      </c>
      <c r="E186" s="210" t="s">
        <v>344</v>
      </c>
      <c r="F186" s="211" t="s">
        <v>345</v>
      </c>
      <c r="G186" s="212" t="s">
        <v>346</v>
      </c>
      <c r="H186" s="213">
        <v>4</v>
      </c>
      <c r="I186" s="214"/>
      <c r="J186" s="215">
        <f>ROUND(I186*H186,2)</f>
        <v>0</v>
      </c>
      <c r="K186" s="216"/>
      <c r="L186" s="41"/>
      <c r="M186" s="217" t="s">
        <v>1</v>
      </c>
      <c r="N186" s="218" t="s">
        <v>41</v>
      </c>
      <c r="O186" s="88"/>
      <c r="P186" s="219">
        <f>O186*H186</f>
        <v>0</v>
      </c>
      <c r="Q186" s="219">
        <v>0.017430000000000001</v>
      </c>
      <c r="R186" s="219">
        <f>Q186*H186</f>
        <v>0.069720000000000004</v>
      </c>
      <c r="S186" s="219">
        <v>0</v>
      </c>
      <c r="T186" s="220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1" t="s">
        <v>143</v>
      </c>
      <c r="AT186" s="221" t="s">
        <v>125</v>
      </c>
      <c r="AU186" s="221" t="s">
        <v>83</v>
      </c>
      <c r="AY186" s="14" t="s">
        <v>120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4" t="s">
        <v>81</v>
      </c>
      <c r="BK186" s="222">
        <f>ROUND(I186*H186,2)</f>
        <v>0</v>
      </c>
      <c r="BL186" s="14" t="s">
        <v>143</v>
      </c>
      <c r="BM186" s="221" t="s">
        <v>347</v>
      </c>
    </row>
    <row r="187" s="2" customFormat="1" ht="16.5" customHeight="1">
      <c r="A187" s="35"/>
      <c r="B187" s="36"/>
      <c r="C187" s="223" t="s">
        <v>348</v>
      </c>
      <c r="D187" s="223" t="s">
        <v>135</v>
      </c>
      <c r="E187" s="224" t="s">
        <v>349</v>
      </c>
      <c r="F187" s="225" t="s">
        <v>350</v>
      </c>
      <c r="G187" s="226" t="s">
        <v>163</v>
      </c>
      <c r="H187" s="227">
        <v>4</v>
      </c>
      <c r="I187" s="228"/>
      <c r="J187" s="229">
        <f>ROUND(I187*H187,2)</f>
        <v>0</v>
      </c>
      <c r="K187" s="230"/>
      <c r="L187" s="231"/>
      <c r="M187" s="232" t="s">
        <v>1</v>
      </c>
      <c r="N187" s="233" t="s">
        <v>41</v>
      </c>
      <c r="O187" s="88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1" t="s">
        <v>148</v>
      </c>
      <c r="AT187" s="221" t="s">
        <v>135</v>
      </c>
      <c r="AU187" s="221" t="s">
        <v>83</v>
      </c>
      <c r="AY187" s="14" t="s">
        <v>120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4" t="s">
        <v>81</v>
      </c>
      <c r="BK187" s="222">
        <f>ROUND(I187*H187,2)</f>
        <v>0</v>
      </c>
      <c r="BL187" s="14" t="s">
        <v>143</v>
      </c>
      <c r="BM187" s="221" t="s">
        <v>351</v>
      </c>
    </row>
    <row r="188" s="2" customFormat="1" ht="16.5" customHeight="1">
      <c r="A188" s="35"/>
      <c r="B188" s="36"/>
      <c r="C188" s="223" t="s">
        <v>352</v>
      </c>
      <c r="D188" s="223" t="s">
        <v>135</v>
      </c>
      <c r="E188" s="224" t="s">
        <v>353</v>
      </c>
      <c r="F188" s="225" t="s">
        <v>354</v>
      </c>
      <c r="G188" s="226" t="s">
        <v>273</v>
      </c>
      <c r="H188" s="227">
        <v>0.59999999999999998</v>
      </c>
      <c r="I188" s="228"/>
      <c r="J188" s="229">
        <f>ROUND(I188*H188,2)</f>
        <v>0</v>
      </c>
      <c r="K188" s="230"/>
      <c r="L188" s="231"/>
      <c r="M188" s="232" t="s">
        <v>1</v>
      </c>
      <c r="N188" s="233" t="s">
        <v>41</v>
      </c>
      <c r="O188" s="88"/>
      <c r="P188" s="219">
        <f>O188*H188</f>
        <v>0</v>
      </c>
      <c r="Q188" s="219">
        <v>1</v>
      </c>
      <c r="R188" s="219">
        <f>Q188*H188</f>
        <v>0.59999999999999998</v>
      </c>
      <c r="S188" s="219">
        <v>0</v>
      </c>
      <c r="T188" s="220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1" t="s">
        <v>148</v>
      </c>
      <c r="AT188" s="221" t="s">
        <v>135</v>
      </c>
      <c r="AU188" s="221" t="s">
        <v>83</v>
      </c>
      <c r="AY188" s="14" t="s">
        <v>120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4" t="s">
        <v>81</v>
      </c>
      <c r="BK188" s="222">
        <f>ROUND(I188*H188,2)</f>
        <v>0</v>
      </c>
      <c r="BL188" s="14" t="s">
        <v>143</v>
      </c>
      <c r="BM188" s="221" t="s">
        <v>355</v>
      </c>
    </row>
    <row r="189" s="2" customFormat="1" ht="24.15" customHeight="1">
      <c r="A189" s="35"/>
      <c r="B189" s="36"/>
      <c r="C189" s="209" t="s">
        <v>356</v>
      </c>
      <c r="D189" s="209" t="s">
        <v>125</v>
      </c>
      <c r="E189" s="210" t="s">
        <v>357</v>
      </c>
      <c r="F189" s="211" t="s">
        <v>358</v>
      </c>
      <c r="G189" s="212" t="s">
        <v>147</v>
      </c>
      <c r="H189" s="213">
        <v>2.5</v>
      </c>
      <c r="I189" s="214"/>
      <c r="J189" s="215">
        <f>ROUND(I189*H189,2)</f>
        <v>0</v>
      </c>
      <c r="K189" s="216"/>
      <c r="L189" s="41"/>
      <c r="M189" s="217" t="s">
        <v>1</v>
      </c>
      <c r="N189" s="218" t="s">
        <v>41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1" t="s">
        <v>143</v>
      </c>
      <c r="AT189" s="221" t="s">
        <v>125</v>
      </c>
      <c r="AU189" s="221" t="s">
        <v>83</v>
      </c>
      <c r="AY189" s="14" t="s">
        <v>120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4" t="s">
        <v>81</v>
      </c>
      <c r="BK189" s="222">
        <f>ROUND(I189*H189,2)</f>
        <v>0</v>
      </c>
      <c r="BL189" s="14" t="s">
        <v>143</v>
      </c>
      <c r="BM189" s="221" t="s">
        <v>359</v>
      </c>
    </row>
    <row r="190" s="2" customFormat="1" ht="16.5" customHeight="1">
      <c r="A190" s="35"/>
      <c r="B190" s="36"/>
      <c r="C190" s="209" t="s">
        <v>360</v>
      </c>
      <c r="D190" s="209" t="s">
        <v>125</v>
      </c>
      <c r="E190" s="210" t="s">
        <v>361</v>
      </c>
      <c r="F190" s="211" t="s">
        <v>362</v>
      </c>
      <c r="G190" s="212" t="s">
        <v>147</v>
      </c>
      <c r="H190" s="213">
        <v>2.5</v>
      </c>
      <c r="I190" s="214"/>
      <c r="J190" s="215">
        <f>ROUND(I190*H190,2)</f>
        <v>0</v>
      </c>
      <c r="K190" s="216"/>
      <c r="L190" s="41"/>
      <c r="M190" s="217" t="s">
        <v>1</v>
      </c>
      <c r="N190" s="218" t="s">
        <v>41</v>
      </c>
      <c r="O190" s="88"/>
      <c r="P190" s="219">
        <f>O190*H190</f>
        <v>0</v>
      </c>
      <c r="Q190" s="219">
        <v>9.0000000000000006E-05</v>
      </c>
      <c r="R190" s="219">
        <f>Q190*H190</f>
        <v>0.00022500000000000002</v>
      </c>
      <c r="S190" s="219">
        <v>0</v>
      </c>
      <c r="T190" s="220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1" t="s">
        <v>143</v>
      </c>
      <c r="AT190" s="221" t="s">
        <v>125</v>
      </c>
      <c r="AU190" s="221" t="s">
        <v>83</v>
      </c>
      <c r="AY190" s="14" t="s">
        <v>120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4" t="s">
        <v>81</v>
      </c>
      <c r="BK190" s="222">
        <f>ROUND(I190*H190,2)</f>
        <v>0</v>
      </c>
      <c r="BL190" s="14" t="s">
        <v>143</v>
      </c>
      <c r="BM190" s="221" t="s">
        <v>363</v>
      </c>
    </row>
    <row r="191" s="2" customFormat="1" ht="24.15" customHeight="1">
      <c r="A191" s="35"/>
      <c r="B191" s="36"/>
      <c r="C191" s="209" t="s">
        <v>364</v>
      </c>
      <c r="D191" s="209" t="s">
        <v>125</v>
      </c>
      <c r="E191" s="210" t="s">
        <v>365</v>
      </c>
      <c r="F191" s="211" t="s">
        <v>366</v>
      </c>
      <c r="G191" s="212" t="s">
        <v>147</v>
      </c>
      <c r="H191" s="213">
        <v>2.5</v>
      </c>
      <c r="I191" s="214"/>
      <c r="J191" s="215">
        <f>ROUND(I191*H191,2)</f>
        <v>0</v>
      </c>
      <c r="K191" s="216"/>
      <c r="L191" s="41"/>
      <c r="M191" s="217" t="s">
        <v>1</v>
      </c>
      <c r="N191" s="218" t="s">
        <v>41</v>
      </c>
      <c r="O191" s="8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1" t="s">
        <v>143</v>
      </c>
      <c r="AT191" s="221" t="s">
        <v>125</v>
      </c>
      <c r="AU191" s="221" t="s">
        <v>83</v>
      </c>
      <c r="AY191" s="14" t="s">
        <v>120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4" t="s">
        <v>81</v>
      </c>
      <c r="BK191" s="222">
        <f>ROUND(I191*H191,2)</f>
        <v>0</v>
      </c>
      <c r="BL191" s="14" t="s">
        <v>143</v>
      </c>
      <c r="BM191" s="221" t="s">
        <v>367</v>
      </c>
    </row>
    <row r="192" s="2" customFormat="1" ht="24.15" customHeight="1">
      <c r="A192" s="35"/>
      <c r="B192" s="36"/>
      <c r="C192" s="223" t="s">
        <v>368</v>
      </c>
      <c r="D192" s="223" t="s">
        <v>135</v>
      </c>
      <c r="E192" s="224" t="s">
        <v>369</v>
      </c>
      <c r="F192" s="225" t="s">
        <v>370</v>
      </c>
      <c r="G192" s="226" t="s">
        <v>147</v>
      </c>
      <c r="H192" s="227">
        <v>5.75</v>
      </c>
      <c r="I192" s="228"/>
      <c r="J192" s="229">
        <f>ROUND(I192*H192,2)</f>
        <v>0</v>
      </c>
      <c r="K192" s="230"/>
      <c r="L192" s="231"/>
      <c r="M192" s="232" t="s">
        <v>1</v>
      </c>
      <c r="N192" s="233" t="s">
        <v>41</v>
      </c>
      <c r="O192" s="88"/>
      <c r="P192" s="219">
        <f>O192*H192</f>
        <v>0</v>
      </c>
      <c r="Q192" s="219">
        <v>0.00042999999999999999</v>
      </c>
      <c r="R192" s="219">
        <f>Q192*H192</f>
        <v>0.0024724999999999999</v>
      </c>
      <c r="S192" s="219">
        <v>0</v>
      </c>
      <c r="T192" s="22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1" t="s">
        <v>164</v>
      </c>
      <c r="AT192" s="221" t="s">
        <v>135</v>
      </c>
      <c r="AU192" s="221" t="s">
        <v>83</v>
      </c>
      <c r="AY192" s="14" t="s">
        <v>120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4" t="s">
        <v>81</v>
      </c>
      <c r="BK192" s="222">
        <f>ROUND(I192*H192,2)</f>
        <v>0</v>
      </c>
      <c r="BL192" s="14" t="s">
        <v>164</v>
      </c>
      <c r="BM192" s="221" t="s">
        <v>371</v>
      </c>
    </row>
    <row r="193" s="2" customFormat="1" ht="24.15" customHeight="1">
      <c r="A193" s="35"/>
      <c r="B193" s="36"/>
      <c r="C193" s="209" t="s">
        <v>372</v>
      </c>
      <c r="D193" s="209" t="s">
        <v>125</v>
      </c>
      <c r="E193" s="210" t="s">
        <v>373</v>
      </c>
      <c r="F193" s="211" t="s">
        <v>374</v>
      </c>
      <c r="G193" s="212" t="s">
        <v>346</v>
      </c>
      <c r="H193" s="213">
        <v>2</v>
      </c>
      <c r="I193" s="214"/>
      <c r="J193" s="215">
        <f>ROUND(I193*H193,2)</f>
        <v>0</v>
      </c>
      <c r="K193" s="216"/>
      <c r="L193" s="41"/>
      <c r="M193" s="217" t="s">
        <v>1</v>
      </c>
      <c r="N193" s="218" t="s">
        <v>41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0.29499999999999998</v>
      </c>
      <c r="T193" s="220">
        <f>S193*H193</f>
        <v>0.58999999999999997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1" t="s">
        <v>143</v>
      </c>
      <c r="AT193" s="221" t="s">
        <v>125</v>
      </c>
      <c r="AU193" s="221" t="s">
        <v>83</v>
      </c>
      <c r="AY193" s="14" t="s">
        <v>120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4" t="s">
        <v>81</v>
      </c>
      <c r="BK193" s="222">
        <f>ROUND(I193*H193,2)</f>
        <v>0</v>
      </c>
      <c r="BL193" s="14" t="s">
        <v>143</v>
      </c>
      <c r="BM193" s="221" t="s">
        <v>375</v>
      </c>
    </row>
    <row r="194" s="2" customFormat="1" ht="33" customHeight="1">
      <c r="A194" s="35"/>
      <c r="B194" s="36"/>
      <c r="C194" s="209" t="s">
        <v>376</v>
      </c>
      <c r="D194" s="209" t="s">
        <v>125</v>
      </c>
      <c r="E194" s="210" t="s">
        <v>377</v>
      </c>
      <c r="F194" s="211" t="s">
        <v>378</v>
      </c>
      <c r="G194" s="212" t="s">
        <v>346</v>
      </c>
      <c r="H194" s="213">
        <v>2</v>
      </c>
      <c r="I194" s="214"/>
      <c r="J194" s="215">
        <f>ROUND(I194*H194,2)</f>
        <v>0</v>
      </c>
      <c r="K194" s="216"/>
      <c r="L194" s="41"/>
      <c r="M194" s="217" t="s">
        <v>1</v>
      </c>
      <c r="N194" s="218" t="s">
        <v>41</v>
      </c>
      <c r="O194" s="88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1" t="s">
        <v>143</v>
      </c>
      <c r="AT194" s="221" t="s">
        <v>125</v>
      </c>
      <c r="AU194" s="221" t="s">
        <v>83</v>
      </c>
      <c r="AY194" s="14" t="s">
        <v>120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4" t="s">
        <v>81</v>
      </c>
      <c r="BK194" s="222">
        <f>ROUND(I194*H194,2)</f>
        <v>0</v>
      </c>
      <c r="BL194" s="14" t="s">
        <v>143</v>
      </c>
      <c r="BM194" s="221" t="s">
        <v>379</v>
      </c>
    </row>
    <row r="195" s="2" customFormat="1" ht="24.15" customHeight="1">
      <c r="A195" s="35"/>
      <c r="B195" s="36"/>
      <c r="C195" s="209" t="s">
        <v>380</v>
      </c>
      <c r="D195" s="209" t="s">
        <v>125</v>
      </c>
      <c r="E195" s="210" t="s">
        <v>381</v>
      </c>
      <c r="F195" s="211" t="s">
        <v>382</v>
      </c>
      <c r="G195" s="212" t="s">
        <v>346</v>
      </c>
      <c r="H195" s="213">
        <v>2</v>
      </c>
      <c r="I195" s="214"/>
      <c r="J195" s="215">
        <f>ROUND(I195*H195,2)</f>
        <v>0</v>
      </c>
      <c r="K195" s="216"/>
      <c r="L195" s="41"/>
      <c r="M195" s="217" t="s">
        <v>1</v>
      </c>
      <c r="N195" s="218" t="s">
        <v>41</v>
      </c>
      <c r="O195" s="88"/>
      <c r="P195" s="219">
        <f>O195*H195</f>
        <v>0</v>
      </c>
      <c r="Q195" s="219">
        <v>0.089219999999999994</v>
      </c>
      <c r="R195" s="219">
        <f>Q195*H195</f>
        <v>0.17843999999999999</v>
      </c>
      <c r="S195" s="219">
        <v>0</v>
      </c>
      <c r="T195" s="220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1" t="s">
        <v>143</v>
      </c>
      <c r="AT195" s="221" t="s">
        <v>125</v>
      </c>
      <c r="AU195" s="221" t="s">
        <v>83</v>
      </c>
      <c r="AY195" s="14" t="s">
        <v>120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4" t="s">
        <v>81</v>
      </c>
      <c r="BK195" s="222">
        <f>ROUND(I195*H195,2)</f>
        <v>0</v>
      </c>
      <c r="BL195" s="14" t="s">
        <v>143</v>
      </c>
      <c r="BM195" s="221" t="s">
        <v>383</v>
      </c>
    </row>
    <row r="196" s="2" customFormat="1" ht="16.5" customHeight="1">
      <c r="A196" s="35"/>
      <c r="B196" s="36"/>
      <c r="C196" s="209" t="s">
        <v>384</v>
      </c>
      <c r="D196" s="209" t="s">
        <v>125</v>
      </c>
      <c r="E196" s="210" t="s">
        <v>385</v>
      </c>
      <c r="F196" s="211" t="s">
        <v>386</v>
      </c>
      <c r="G196" s="212" t="s">
        <v>325</v>
      </c>
      <c r="H196" s="213">
        <v>0.16200000000000001</v>
      </c>
      <c r="I196" s="214"/>
      <c r="J196" s="215">
        <f>ROUND(I196*H196,2)</f>
        <v>0</v>
      </c>
      <c r="K196" s="216"/>
      <c r="L196" s="41"/>
      <c r="M196" s="217" t="s">
        <v>1</v>
      </c>
      <c r="N196" s="218" t="s">
        <v>41</v>
      </c>
      <c r="O196" s="88"/>
      <c r="P196" s="219">
        <f>O196*H196</f>
        <v>0</v>
      </c>
      <c r="Q196" s="219">
        <v>0</v>
      </c>
      <c r="R196" s="219">
        <f>Q196*H196</f>
        <v>0</v>
      </c>
      <c r="S196" s="219">
        <v>2.2000000000000002</v>
      </c>
      <c r="T196" s="220">
        <f>S196*H196</f>
        <v>0.35640000000000005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1" t="s">
        <v>143</v>
      </c>
      <c r="AT196" s="221" t="s">
        <v>125</v>
      </c>
      <c r="AU196" s="221" t="s">
        <v>83</v>
      </c>
      <c r="AY196" s="14" t="s">
        <v>120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4" t="s">
        <v>81</v>
      </c>
      <c r="BK196" s="222">
        <f>ROUND(I196*H196,2)</f>
        <v>0</v>
      </c>
      <c r="BL196" s="14" t="s">
        <v>143</v>
      </c>
      <c r="BM196" s="221" t="s">
        <v>387</v>
      </c>
    </row>
    <row r="197" s="2" customFormat="1" ht="44.25" customHeight="1">
      <c r="A197" s="35"/>
      <c r="B197" s="36"/>
      <c r="C197" s="209" t="s">
        <v>388</v>
      </c>
      <c r="D197" s="209" t="s">
        <v>125</v>
      </c>
      <c r="E197" s="210" t="s">
        <v>389</v>
      </c>
      <c r="F197" s="211" t="s">
        <v>390</v>
      </c>
      <c r="G197" s="212" t="s">
        <v>273</v>
      </c>
      <c r="H197" s="213">
        <v>0.55100000000000005</v>
      </c>
      <c r="I197" s="214"/>
      <c r="J197" s="215">
        <f>ROUND(I197*H197,2)</f>
        <v>0</v>
      </c>
      <c r="K197" s="216"/>
      <c r="L197" s="41"/>
      <c r="M197" s="217" t="s">
        <v>1</v>
      </c>
      <c r="N197" s="218" t="s">
        <v>41</v>
      </c>
      <c r="O197" s="88"/>
      <c r="P197" s="219">
        <f>O197*H197</f>
        <v>0</v>
      </c>
      <c r="Q197" s="219">
        <v>0</v>
      </c>
      <c r="R197" s="219">
        <f>Q197*H197</f>
        <v>0</v>
      </c>
      <c r="S197" s="219">
        <v>0</v>
      </c>
      <c r="T197" s="220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1" t="s">
        <v>143</v>
      </c>
      <c r="AT197" s="221" t="s">
        <v>125</v>
      </c>
      <c r="AU197" s="221" t="s">
        <v>83</v>
      </c>
      <c r="AY197" s="14" t="s">
        <v>120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4" t="s">
        <v>81</v>
      </c>
      <c r="BK197" s="222">
        <f>ROUND(I197*H197,2)</f>
        <v>0</v>
      </c>
      <c r="BL197" s="14" t="s">
        <v>143</v>
      </c>
      <c r="BM197" s="221" t="s">
        <v>391</v>
      </c>
    </row>
    <row r="198" s="2" customFormat="1" ht="16.5" customHeight="1">
      <c r="A198" s="35"/>
      <c r="B198" s="36"/>
      <c r="C198" s="209" t="s">
        <v>392</v>
      </c>
      <c r="D198" s="209" t="s">
        <v>125</v>
      </c>
      <c r="E198" s="210" t="s">
        <v>393</v>
      </c>
      <c r="F198" s="211" t="s">
        <v>394</v>
      </c>
      <c r="G198" s="212" t="s">
        <v>163</v>
      </c>
      <c r="H198" s="213">
        <v>4</v>
      </c>
      <c r="I198" s="214"/>
      <c r="J198" s="215">
        <f>ROUND(I198*H198,2)</f>
        <v>0</v>
      </c>
      <c r="K198" s="216"/>
      <c r="L198" s="41"/>
      <c r="M198" s="217" t="s">
        <v>1</v>
      </c>
      <c r="N198" s="218" t="s">
        <v>41</v>
      </c>
      <c r="O198" s="88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1" t="s">
        <v>143</v>
      </c>
      <c r="AT198" s="221" t="s">
        <v>125</v>
      </c>
      <c r="AU198" s="221" t="s">
        <v>83</v>
      </c>
      <c r="AY198" s="14" t="s">
        <v>120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4" t="s">
        <v>81</v>
      </c>
      <c r="BK198" s="222">
        <f>ROUND(I198*H198,2)</f>
        <v>0</v>
      </c>
      <c r="BL198" s="14" t="s">
        <v>143</v>
      </c>
      <c r="BM198" s="221" t="s">
        <v>395</v>
      </c>
    </row>
    <row r="199" s="12" customFormat="1" ht="25.92" customHeight="1">
      <c r="A199" s="12"/>
      <c r="B199" s="193"/>
      <c r="C199" s="194"/>
      <c r="D199" s="195" t="s">
        <v>75</v>
      </c>
      <c r="E199" s="196" t="s">
        <v>396</v>
      </c>
      <c r="F199" s="196" t="s">
        <v>397</v>
      </c>
      <c r="G199" s="194"/>
      <c r="H199" s="194"/>
      <c r="I199" s="197"/>
      <c r="J199" s="198">
        <f>BK199</f>
        <v>0</v>
      </c>
      <c r="K199" s="194"/>
      <c r="L199" s="199"/>
      <c r="M199" s="200"/>
      <c r="N199" s="201"/>
      <c r="O199" s="201"/>
      <c r="P199" s="202">
        <f>P200</f>
        <v>0</v>
      </c>
      <c r="Q199" s="201"/>
      <c r="R199" s="202">
        <f>R200</f>
        <v>0</v>
      </c>
      <c r="S199" s="201"/>
      <c r="T199" s="203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4" t="s">
        <v>129</v>
      </c>
      <c r="AT199" s="205" t="s">
        <v>75</v>
      </c>
      <c r="AU199" s="205" t="s">
        <v>76</v>
      </c>
      <c r="AY199" s="204" t="s">
        <v>120</v>
      </c>
      <c r="BK199" s="206">
        <f>BK200</f>
        <v>0</v>
      </c>
    </row>
    <row r="200" s="2" customFormat="1" ht="16.5" customHeight="1">
      <c r="A200" s="35"/>
      <c r="B200" s="36"/>
      <c r="C200" s="209" t="s">
        <v>143</v>
      </c>
      <c r="D200" s="209" t="s">
        <v>125</v>
      </c>
      <c r="E200" s="210" t="s">
        <v>398</v>
      </c>
      <c r="F200" s="211" t="s">
        <v>399</v>
      </c>
      <c r="G200" s="212" t="s">
        <v>128</v>
      </c>
      <c r="H200" s="213">
        <v>48</v>
      </c>
      <c r="I200" s="214"/>
      <c r="J200" s="215">
        <f>ROUND(I200*H200,2)</f>
        <v>0</v>
      </c>
      <c r="K200" s="216"/>
      <c r="L200" s="41"/>
      <c r="M200" s="217" t="s">
        <v>1</v>
      </c>
      <c r="N200" s="218" t="s">
        <v>41</v>
      </c>
      <c r="O200" s="88"/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2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1" t="s">
        <v>400</v>
      </c>
      <c r="AT200" s="221" t="s">
        <v>125</v>
      </c>
      <c r="AU200" s="221" t="s">
        <v>81</v>
      </c>
      <c r="AY200" s="14" t="s">
        <v>120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4" t="s">
        <v>81</v>
      </c>
      <c r="BK200" s="222">
        <f>ROUND(I200*H200,2)</f>
        <v>0</v>
      </c>
      <c r="BL200" s="14" t="s">
        <v>400</v>
      </c>
      <c r="BM200" s="221" t="s">
        <v>401</v>
      </c>
    </row>
    <row r="201" s="12" customFormat="1" ht="25.92" customHeight="1">
      <c r="A201" s="12"/>
      <c r="B201" s="193"/>
      <c r="C201" s="194"/>
      <c r="D201" s="195" t="s">
        <v>75</v>
      </c>
      <c r="E201" s="196" t="s">
        <v>402</v>
      </c>
      <c r="F201" s="196" t="s">
        <v>403</v>
      </c>
      <c r="G201" s="194"/>
      <c r="H201" s="194"/>
      <c r="I201" s="197"/>
      <c r="J201" s="198">
        <f>BK201</f>
        <v>0</v>
      </c>
      <c r="K201" s="194"/>
      <c r="L201" s="199"/>
      <c r="M201" s="200"/>
      <c r="N201" s="201"/>
      <c r="O201" s="201"/>
      <c r="P201" s="202">
        <f>P202+P206+P208+P212+P214</f>
        <v>0</v>
      </c>
      <c r="Q201" s="201"/>
      <c r="R201" s="202">
        <f>R202+R206+R208+R212+R214</f>
        <v>0</v>
      </c>
      <c r="S201" s="201"/>
      <c r="T201" s="203">
        <f>T202+T206+T208+T212+T214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4" t="s">
        <v>121</v>
      </c>
      <c r="AT201" s="205" t="s">
        <v>75</v>
      </c>
      <c r="AU201" s="205" t="s">
        <v>76</v>
      </c>
      <c r="AY201" s="204" t="s">
        <v>120</v>
      </c>
      <c r="BK201" s="206">
        <f>BK202+BK206+BK208+BK212+BK214</f>
        <v>0</v>
      </c>
    </row>
    <row r="202" s="12" customFormat="1" ht="22.8" customHeight="1">
      <c r="A202" s="12"/>
      <c r="B202" s="193"/>
      <c r="C202" s="194"/>
      <c r="D202" s="195" t="s">
        <v>75</v>
      </c>
      <c r="E202" s="207" t="s">
        <v>404</v>
      </c>
      <c r="F202" s="207" t="s">
        <v>405</v>
      </c>
      <c r="G202" s="194"/>
      <c r="H202" s="194"/>
      <c r="I202" s="197"/>
      <c r="J202" s="208">
        <f>BK202</f>
        <v>0</v>
      </c>
      <c r="K202" s="194"/>
      <c r="L202" s="199"/>
      <c r="M202" s="200"/>
      <c r="N202" s="201"/>
      <c r="O202" s="201"/>
      <c r="P202" s="202">
        <f>SUM(P203:P205)</f>
        <v>0</v>
      </c>
      <c r="Q202" s="201"/>
      <c r="R202" s="202">
        <f>SUM(R203:R205)</f>
        <v>0</v>
      </c>
      <c r="S202" s="201"/>
      <c r="T202" s="203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4" t="s">
        <v>121</v>
      </c>
      <c r="AT202" s="205" t="s">
        <v>75</v>
      </c>
      <c r="AU202" s="205" t="s">
        <v>81</v>
      </c>
      <c r="AY202" s="204" t="s">
        <v>120</v>
      </c>
      <c r="BK202" s="206">
        <f>SUM(BK203:BK205)</f>
        <v>0</v>
      </c>
    </row>
    <row r="203" s="2" customFormat="1" ht="16.5" customHeight="1">
      <c r="A203" s="35"/>
      <c r="B203" s="36"/>
      <c r="C203" s="209" t="s">
        <v>406</v>
      </c>
      <c r="D203" s="209" t="s">
        <v>125</v>
      </c>
      <c r="E203" s="210" t="s">
        <v>407</v>
      </c>
      <c r="F203" s="211" t="s">
        <v>408</v>
      </c>
      <c r="G203" s="212" t="s">
        <v>251</v>
      </c>
      <c r="H203" s="213">
        <v>1</v>
      </c>
      <c r="I203" s="214"/>
      <c r="J203" s="215">
        <f>ROUND(I203*H203,2)</f>
        <v>0</v>
      </c>
      <c r="K203" s="216"/>
      <c r="L203" s="41"/>
      <c r="M203" s="217" t="s">
        <v>1</v>
      </c>
      <c r="N203" s="218" t="s">
        <v>41</v>
      </c>
      <c r="O203" s="88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1" t="s">
        <v>409</v>
      </c>
      <c r="AT203" s="221" t="s">
        <v>125</v>
      </c>
      <c r="AU203" s="221" t="s">
        <v>83</v>
      </c>
      <c r="AY203" s="14" t="s">
        <v>120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4" t="s">
        <v>81</v>
      </c>
      <c r="BK203" s="222">
        <f>ROUND(I203*H203,2)</f>
        <v>0</v>
      </c>
      <c r="BL203" s="14" t="s">
        <v>409</v>
      </c>
      <c r="BM203" s="221" t="s">
        <v>410</v>
      </c>
    </row>
    <row r="204" s="2" customFormat="1" ht="24.15" customHeight="1">
      <c r="A204" s="35"/>
      <c r="B204" s="36"/>
      <c r="C204" s="209" t="s">
        <v>411</v>
      </c>
      <c r="D204" s="209" t="s">
        <v>125</v>
      </c>
      <c r="E204" s="210" t="s">
        <v>412</v>
      </c>
      <c r="F204" s="211" t="s">
        <v>413</v>
      </c>
      <c r="G204" s="212" t="s">
        <v>147</v>
      </c>
      <c r="H204" s="213">
        <v>100</v>
      </c>
      <c r="I204" s="214"/>
      <c r="J204" s="215">
        <f>ROUND(I204*H204,2)</f>
        <v>0</v>
      </c>
      <c r="K204" s="216"/>
      <c r="L204" s="41"/>
      <c r="M204" s="217" t="s">
        <v>1</v>
      </c>
      <c r="N204" s="218" t="s">
        <v>41</v>
      </c>
      <c r="O204" s="88"/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2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1" t="s">
        <v>409</v>
      </c>
      <c r="AT204" s="221" t="s">
        <v>125</v>
      </c>
      <c r="AU204" s="221" t="s">
        <v>83</v>
      </c>
      <c r="AY204" s="14" t="s">
        <v>120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4" t="s">
        <v>81</v>
      </c>
      <c r="BK204" s="222">
        <f>ROUND(I204*H204,2)</f>
        <v>0</v>
      </c>
      <c r="BL204" s="14" t="s">
        <v>409</v>
      </c>
      <c r="BM204" s="221" t="s">
        <v>414</v>
      </c>
    </row>
    <row r="205" s="2" customFormat="1" ht="16.5" customHeight="1">
      <c r="A205" s="35"/>
      <c r="B205" s="36"/>
      <c r="C205" s="209" t="s">
        <v>415</v>
      </c>
      <c r="D205" s="209" t="s">
        <v>125</v>
      </c>
      <c r="E205" s="210" t="s">
        <v>416</v>
      </c>
      <c r="F205" s="211" t="s">
        <v>417</v>
      </c>
      <c r="G205" s="212" t="s">
        <v>251</v>
      </c>
      <c r="H205" s="213">
        <v>1</v>
      </c>
      <c r="I205" s="214"/>
      <c r="J205" s="215">
        <f>ROUND(I205*H205,2)</f>
        <v>0</v>
      </c>
      <c r="K205" s="216"/>
      <c r="L205" s="41"/>
      <c r="M205" s="217" t="s">
        <v>1</v>
      </c>
      <c r="N205" s="218" t="s">
        <v>41</v>
      </c>
      <c r="O205" s="88"/>
      <c r="P205" s="219">
        <f>O205*H205</f>
        <v>0</v>
      </c>
      <c r="Q205" s="219">
        <v>0</v>
      </c>
      <c r="R205" s="219">
        <f>Q205*H205</f>
        <v>0</v>
      </c>
      <c r="S205" s="219">
        <v>0</v>
      </c>
      <c r="T205" s="220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1" t="s">
        <v>409</v>
      </c>
      <c r="AT205" s="221" t="s">
        <v>125</v>
      </c>
      <c r="AU205" s="221" t="s">
        <v>83</v>
      </c>
      <c r="AY205" s="14" t="s">
        <v>120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4" t="s">
        <v>81</v>
      </c>
      <c r="BK205" s="222">
        <f>ROUND(I205*H205,2)</f>
        <v>0</v>
      </c>
      <c r="BL205" s="14" t="s">
        <v>409</v>
      </c>
      <c r="BM205" s="221" t="s">
        <v>418</v>
      </c>
    </row>
    <row r="206" s="12" customFormat="1" ht="22.8" customHeight="1">
      <c r="A206" s="12"/>
      <c r="B206" s="193"/>
      <c r="C206" s="194"/>
      <c r="D206" s="195" t="s">
        <v>75</v>
      </c>
      <c r="E206" s="207" t="s">
        <v>419</v>
      </c>
      <c r="F206" s="207" t="s">
        <v>420</v>
      </c>
      <c r="G206" s="194"/>
      <c r="H206" s="194"/>
      <c r="I206" s="197"/>
      <c r="J206" s="208">
        <f>BK206</f>
        <v>0</v>
      </c>
      <c r="K206" s="194"/>
      <c r="L206" s="199"/>
      <c r="M206" s="200"/>
      <c r="N206" s="201"/>
      <c r="O206" s="201"/>
      <c r="P206" s="202">
        <f>P207</f>
        <v>0</v>
      </c>
      <c r="Q206" s="201"/>
      <c r="R206" s="202">
        <f>R207</f>
        <v>0</v>
      </c>
      <c r="S206" s="201"/>
      <c r="T206" s="203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4" t="s">
        <v>121</v>
      </c>
      <c r="AT206" s="205" t="s">
        <v>75</v>
      </c>
      <c r="AU206" s="205" t="s">
        <v>81</v>
      </c>
      <c r="AY206" s="204" t="s">
        <v>120</v>
      </c>
      <c r="BK206" s="206">
        <f>BK207</f>
        <v>0</v>
      </c>
    </row>
    <row r="207" s="2" customFormat="1" ht="16.5" customHeight="1">
      <c r="A207" s="35"/>
      <c r="B207" s="36"/>
      <c r="C207" s="209" t="s">
        <v>421</v>
      </c>
      <c r="D207" s="209" t="s">
        <v>125</v>
      </c>
      <c r="E207" s="210" t="s">
        <v>422</v>
      </c>
      <c r="F207" s="211" t="s">
        <v>423</v>
      </c>
      <c r="G207" s="212" t="s">
        <v>251</v>
      </c>
      <c r="H207" s="213">
        <v>1</v>
      </c>
      <c r="I207" s="214"/>
      <c r="J207" s="215">
        <f>ROUND(I207*H207,2)</f>
        <v>0</v>
      </c>
      <c r="K207" s="216"/>
      <c r="L207" s="41"/>
      <c r="M207" s="217" t="s">
        <v>1</v>
      </c>
      <c r="N207" s="218" t="s">
        <v>41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1" t="s">
        <v>409</v>
      </c>
      <c r="AT207" s="221" t="s">
        <v>125</v>
      </c>
      <c r="AU207" s="221" t="s">
        <v>83</v>
      </c>
      <c r="AY207" s="14" t="s">
        <v>120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4" t="s">
        <v>81</v>
      </c>
      <c r="BK207" s="222">
        <f>ROUND(I207*H207,2)</f>
        <v>0</v>
      </c>
      <c r="BL207" s="14" t="s">
        <v>409</v>
      </c>
      <c r="BM207" s="221" t="s">
        <v>424</v>
      </c>
    </row>
    <row r="208" s="12" customFormat="1" ht="22.8" customHeight="1">
      <c r="A208" s="12"/>
      <c r="B208" s="193"/>
      <c r="C208" s="194"/>
      <c r="D208" s="195" t="s">
        <v>75</v>
      </c>
      <c r="E208" s="207" t="s">
        <v>425</v>
      </c>
      <c r="F208" s="207" t="s">
        <v>426</v>
      </c>
      <c r="G208" s="194"/>
      <c r="H208" s="194"/>
      <c r="I208" s="197"/>
      <c r="J208" s="208">
        <f>BK208</f>
        <v>0</v>
      </c>
      <c r="K208" s="194"/>
      <c r="L208" s="199"/>
      <c r="M208" s="200"/>
      <c r="N208" s="201"/>
      <c r="O208" s="201"/>
      <c r="P208" s="202">
        <f>SUM(P209:P211)</f>
        <v>0</v>
      </c>
      <c r="Q208" s="201"/>
      <c r="R208" s="202">
        <f>SUM(R209:R211)</f>
        <v>0</v>
      </c>
      <c r="S208" s="201"/>
      <c r="T208" s="203">
        <f>SUM(T209:T211)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4" t="s">
        <v>121</v>
      </c>
      <c r="AT208" s="205" t="s">
        <v>75</v>
      </c>
      <c r="AU208" s="205" t="s">
        <v>81</v>
      </c>
      <c r="AY208" s="204" t="s">
        <v>120</v>
      </c>
      <c r="BK208" s="206">
        <f>SUM(BK209:BK211)</f>
        <v>0</v>
      </c>
    </row>
    <row r="209" s="2" customFormat="1" ht="16.5" customHeight="1">
      <c r="A209" s="35"/>
      <c r="B209" s="36"/>
      <c r="C209" s="209" t="s">
        <v>427</v>
      </c>
      <c r="D209" s="209" t="s">
        <v>125</v>
      </c>
      <c r="E209" s="210" t="s">
        <v>428</v>
      </c>
      <c r="F209" s="211" t="s">
        <v>429</v>
      </c>
      <c r="G209" s="212" t="s">
        <v>251</v>
      </c>
      <c r="H209" s="213">
        <v>2</v>
      </c>
      <c r="I209" s="214"/>
      <c r="J209" s="215">
        <f>ROUND(I209*H209,2)</f>
        <v>0</v>
      </c>
      <c r="K209" s="216"/>
      <c r="L209" s="41"/>
      <c r="M209" s="217" t="s">
        <v>1</v>
      </c>
      <c r="N209" s="218" t="s">
        <v>41</v>
      </c>
      <c r="O209" s="88"/>
      <c r="P209" s="219">
        <f>O209*H209</f>
        <v>0</v>
      </c>
      <c r="Q209" s="219">
        <v>0</v>
      </c>
      <c r="R209" s="219">
        <f>Q209*H209</f>
        <v>0</v>
      </c>
      <c r="S209" s="219">
        <v>0</v>
      </c>
      <c r="T209" s="220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1" t="s">
        <v>409</v>
      </c>
      <c r="AT209" s="221" t="s">
        <v>125</v>
      </c>
      <c r="AU209" s="221" t="s">
        <v>83</v>
      </c>
      <c r="AY209" s="14" t="s">
        <v>120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4" t="s">
        <v>81</v>
      </c>
      <c r="BK209" s="222">
        <f>ROUND(I209*H209,2)</f>
        <v>0</v>
      </c>
      <c r="BL209" s="14" t="s">
        <v>409</v>
      </c>
      <c r="BM209" s="221" t="s">
        <v>430</v>
      </c>
    </row>
    <row r="210" s="2" customFormat="1" ht="16.5" customHeight="1">
      <c r="A210" s="35"/>
      <c r="B210" s="36"/>
      <c r="C210" s="209" t="s">
        <v>431</v>
      </c>
      <c r="D210" s="209" t="s">
        <v>125</v>
      </c>
      <c r="E210" s="210" t="s">
        <v>432</v>
      </c>
      <c r="F210" s="211" t="s">
        <v>433</v>
      </c>
      <c r="G210" s="212" t="s">
        <v>251</v>
      </c>
      <c r="H210" s="213">
        <v>1</v>
      </c>
      <c r="I210" s="214"/>
      <c r="J210" s="215">
        <f>ROUND(I210*H210,2)</f>
        <v>0</v>
      </c>
      <c r="K210" s="216"/>
      <c r="L210" s="41"/>
      <c r="M210" s="217" t="s">
        <v>1</v>
      </c>
      <c r="N210" s="218" t="s">
        <v>41</v>
      </c>
      <c r="O210" s="88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20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1" t="s">
        <v>409</v>
      </c>
      <c r="AT210" s="221" t="s">
        <v>125</v>
      </c>
      <c r="AU210" s="221" t="s">
        <v>83</v>
      </c>
      <c r="AY210" s="14" t="s">
        <v>120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4" t="s">
        <v>81</v>
      </c>
      <c r="BK210" s="222">
        <f>ROUND(I210*H210,2)</f>
        <v>0</v>
      </c>
      <c r="BL210" s="14" t="s">
        <v>409</v>
      </c>
      <c r="BM210" s="221" t="s">
        <v>434</v>
      </c>
    </row>
    <row r="211" s="2" customFormat="1" ht="33" customHeight="1">
      <c r="A211" s="35"/>
      <c r="B211" s="36"/>
      <c r="C211" s="209" t="s">
        <v>435</v>
      </c>
      <c r="D211" s="209" t="s">
        <v>125</v>
      </c>
      <c r="E211" s="210" t="s">
        <v>436</v>
      </c>
      <c r="F211" s="211" t="s">
        <v>437</v>
      </c>
      <c r="G211" s="212" t="s">
        <v>251</v>
      </c>
      <c r="H211" s="213">
        <v>1</v>
      </c>
      <c r="I211" s="214"/>
      <c r="J211" s="215">
        <f>ROUND(I211*H211,2)</f>
        <v>0</v>
      </c>
      <c r="K211" s="216"/>
      <c r="L211" s="41"/>
      <c r="M211" s="217" t="s">
        <v>1</v>
      </c>
      <c r="N211" s="218" t="s">
        <v>41</v>
      </c>
      <c r="O211" s="88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1" t="s">
        <v>409</v>
      </c>
      <c r="AT211" s="221" t="s">
        <v>125</v>
      </c>
      <c r="AU211" s="221" t="s">
        <v>83</v>
      </c>
      <c r="AY211" s="14" t="s">
        <v>120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4" t="s">
        <v>81</v>
      </c>
      <c r="BK211" s="222">
        <f>ROUND(I211*H211,2)</f>
        <v>0</v>
      </c>
      <c r="BL211" s="14" t="s">
        <v>409</v>
      </c>
      <c r="BM211" s="221" t="s">
        <v>438</v>
      </c>
    </row>
    <row r="212" s="12" customFormat="1" ht="22.8" customHeight="1">
      <c r="A212" s="12"/>
      <c r="B212" s="193"/>
      <c r="C212" s="194"/>
      <c r="D212" s="195" t="s">
        <v>75</v>
      </c>
      <c r="E212" s="207" t="s">
        <v>439</v>
      </c>
      <c r="F212" s="207" t="s">
        <v>440</v>
      </c>
      <c r="G212" s="194"/>
      <c r="H212" s="194"/>
      <c r="I212" s="197"/>
      <c r="J212" s="208">
        <f>BK212</f>
        <v>0</v>
      </c>
      <c r="K212" s="194"/>
      <c r="L212" s="199"/>
      <c r="M212" s="200"/>
      <c r="N212" s="201"/>
      <c r="O212" s="201"/>
      <c r="P212" s="202">
        <f>P213</f>
        <v>0</v>
      </c>
      <c r="Q212" s="201"/>
      <c r="R212" s="202">
        <f>R213</f>
        <v>0</v>
      </c>
      <c r="S212" s="201"/>
      <c r="T212" s="203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4" t="s">
        <v>121</v>
      </c>
      <c r="AT212" s="205" t="s">
        <v>75</v>
      </c>
      <c r="AU212" s="205" t="s">
        <v>81</v>
      </c>
      <c r="AY212" s="204" t="s">
        <v>120</v>
      </c>
      <c r="BK212" s="206">
        <f>BK213</f>
        <v>0</v>
      </c>
    </row>
    <row r="213" s="2" customFormat="1" ht="21.75" customHeight="1">
      <c r="A213" s="35"/>
      <c r="B213" s="36"/>
      <c r="C213" s="209" t="s">
        <v>441</v>
      </c>
      <c r="D213" s="209" t="s">
        <v>125</v>
      </c>
      <c r="E213" s="210" t="s">
        <v>442</v>
      </c>
      <c r="F213" s="211" t="s">
        <v>443</v>
      </c>
      <c r="G213" s="212" t="s">
        <v>251</v>
      </c>
      <c r="H213" s="213">
        <v>2</v>
      </c>
      <c r="I213" s="214"/>
      <c r="J213" s="215">
        <f>ROUND(I213*H213,2)</f>
        <v>0</v>
      </c>
      <c r="K213" s="216"/>
      <c r="L213" s="41"/>
      <c r="M213" s="217" t="s">
        <v>1</v>
      </c>
      <c r="N213" s="218" t="s">
        <v>41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1" t="s">
        <v>409</v>
      </c>
      <c r="AT213" s="221" t="s">
        <v>125</v>
      </c>
      <c r="AU213" s="221" t="s">
        <v>83</v>
      </c>
      <c r="AY213" s="14" t="s">
        <v>120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14" t="s">
        <v>81</v>
      </c>
      <c r="BK213" s="222">
        <f>ROUND(I213*H213,2)</f>
        <v>0</v>
      </c>
      <c r="BL213" s="14" t="s">
        <v>409</v>
      </c>
      <c r="BM213" s="221" t="s">
        <v>444</v>
      </c>
    </row>
    <row r="214" s="12" customFormat="1" ht="22.8" customHeight="1">
      <c r="A214" s="12"/>
      <c r="B214" s="193"/>
      <c r="C214" s="194"/>
      <c r="D214" s="195" t="s">
        <v>75</v>
      </c>
      <c r="E214" s="207" t="s">
        <v>445</v>
      </c>
      <c r="F214" s="207" t="s">
        <v>446</v>
      </c>
      <c r="G214" s="194"/>
      <c r="H214" s="194"/>
      <c r="I214" s="197"/>
      <c r="J214" s="208">
        <f>BK214</f>
        <v>0</v>
      </c>
      <c r="K214" s="194"/>
      <c r="L214" s="199"/>
      <c r="M214" s="200"/>
      <c r="N214" s="201"/>
      <c r="O214" s="201"/>
      <c r="P214" s="202">
        <f>P215</f>
        <v>0</v>
      </c>
      <c r="Q214" s="201"/>
      <c r="R214" s="202">
        <f>R215</f>
        <v>0</v>
      </c>
      <c r="S214" s="201"/>
      <c r="T214" s="203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4" t="s">
        <v>121</v>
      </c>
      <c r="AT214" s="205" t="s">
        <v>75</v>
      </c>
      <c r="AU214" s="205" t="s">
        <v>81</v>
      </c>
      <c r="AY214" s="204" t="s">
        <v>120</v>
      </c>
      <c r="BK214" s="206">
        <f>BK215</f>
        <v>0</v>
      </c>
    </row>
    <row r="215" s="2" customFormat="1" ht="37.8" customHeight="1">
      <c r="A215" s="35"/>
      <c r="B215" s="36"/>
      <c r="C215" s="209" t="s">
        <v>447</v>
      </c>
      <c r="D215" s="209" t="s">
        <v>125</v>
      </c>
      <c r="E215" s="210" t="s">
        <v>448</v>
      </c>
      <c r="F215" s="211" t="s">
        <v>449</v>
      </c>
      <c r="G215" s="212" t="s">
        <v>251</v>
      </c>
      <c r="H215" s="213">
        <v>1</v>
      </c>
      <c r="I215" s="214"/>
      <c r="J215" s="215">
        <f>ROUND(I215*H215,2)</f>
        <v>0</v>
      </c>
      <c r="K215" s="216"/>
      <c r="L215" s="41"/>
      <c r="M215" s="234" t="s">
        <v>1</v>
      </c>
      <c r="N215" s="235" t="s">
        <v>41</v>
      </c>
      <c r="O215" s="236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1" t="s">
        <v>409</v>
      </c>
      <c r="AT215" s="221" t="s">
        <v>125</v>
      </c>
      <c r="AU215" s="221" t="s">
        <v>83</v>
      </c>
      <c r="AY215" s="14" t="s">
        <v>120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14" t="s">
        <v>81</v>
      </c>
      <c r="BK215" s="222">
        <f>ROUND(I215*H215,2)</f>
        <v>0</v>
      </c>
      <c r="BL215" s="14" t="s">
        <v>409</v>
      </c>
      <c r="BM215" s="221" t="s">
        <v>450</v>
      </c>
    </row>
    <row r="216" s="2" customFormat="1" ht="6.96" customHeight="1">
      <c r="A216" s="35"/>
      <c r="B216" s="63"/>
      <c r="C216" s="64"/>
      <c r="D216" s="64"/>
      <c r="E216" s="64"/>
      <c r="F216" s="64"/>
      <c r="G216" s="64"/>
      <c r="H216" s="64"/>
      <c r="I216" s="64"/>
      <c r="J216" s="64"/>
      <c r="K216" s="64"/>
      <c r="L216" s="41"/>
      <c r="M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</row>
  </sheetData>
  <sheetProtection sheet="1" autoFilter="0" formatColumns="0" formatRows="0" objects="1" scenarios="1" spinCount="100000" saltValue="kgrxrPR7HsksVa5QN7edHY6C+1xIryklcjDGaHrLzAvrr5kTqIdBsqIFDyWspWLc8QmnfTJq+PywA7CP7iXd0w==" hashValue="2K8E11kjEawRQSx5YTKIhP8mr9mX/LTNpCK0mJSGk3DN18yKMmVsOwtHOSujkGd7On3FT+4lLchKbiyw7deW3Q==" algorithmName="SHA-512" password="CC35"/>
  <autoFilter ref="C126:K215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Zelinka</dc:creator>
  <cp:lastModifiedBy>Pavel Zelinka</cp:lastModifiedBy>
  <dcterms:created xsi:type="dcterms:W3CDTF">2026-05-04T06:03:54Z</dcterms:created>
  <dcterms:modified xsi:type="dcterms:W3CDTF">2026-05-04T06:03:58Z</dcterms:modified>
</cp:coreProperties>
</file>